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93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Položky!$A$1:$G$155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3" i="3"/>
  <c r="BC153"/>
  <c r="BB153"/>
  <c r="BA153"/>
  <c r="G153"/>
  <c r="BD153" s="1"/>
  <c r="BE149"/>
  <c r="BC149"/>
  <c r="BB149"/>
  <c r="BA149"/>
  <c r="G149"/>
  <c r="BD149" s="1"/>
  <c r="F13" i="2"/>
  <c r="B13"/>
  <c r="A13"/>
  <c r="BE155" i="3"/>
  <c r="I13" i="2" s="1"/>
  <c r="BC155" i="3"/>
  <c r="G13" i="2" s="1"/>
  <c r="BB155" i="3"/>
  <c r="BA155"/>
  <c r="E13" i="2" s="1"/>
  <c r="G155" i="3"/>
  <c r="C155"/>
  <c r="BE145"/>
  <c r="BD145"/>
  <c r="BB145"/>
  <c r="BA145"/>
  <c r="G145"/>
  <c r="BC145" s="1"/>
  <c r="BE143"/>
  <c r="BD143"/>
  <c r="BB143"/>
  <c r="BA143"/>
  <c r="G143"/>
  <c r="BC143" s="1"/>
  <c r="BE141"/>
  <c r="BD141"/>
  <c r="BB141"/>
  <c r="BA141"/>
  <c r="G141"/>
  <c r="BC141" s="1"/>
  <c r="BE139"/>
  <c r="BD139"/>
  <c r="BB139"/>
  <c r="BA139"/>
  <c r="G139"/>
  <c r="BC139" s="1"/>
  <c r="BE137"/>
  <c r="BD137"/>
  <c r="BB137"/>
  <c r="BA137"/>
  <c r="G137"/>
  <c r="BC137" s="1"/>
  <c r="BE135"/>
  <c r="BD135"/>
  <c r="BB135"/>
  <c r="BA135"/>
  <c r="G135"/>
  <c r="BC135" s="1"/>
  <c r="BE132"/>
  <c r="BD132"/>
  <c r="BB132"/>
  <c r="BA132"/>
  <c r="G132"/>
  <c r="BC132" s="1"/>
  <c r="BE129"/>
  <c r="BD129"/>
  <c r="BB129"/>
  <c r="BA129"/>
  <c r="G129"/>
  <c r="BC129" s="1"/>
  <c r="BE126"/>
  <c r="BD126"/>
  <c r="BB126"/>
  <c r="BA126"/>
  <c r="G126"/>
  <c r="BC126" s="1"/>
  <c r="BE124"/>
  <c r="BD124"/>
  <c r="BB124"/>
  <c r="BA124"/>
  <c r="G124"/>
  <c r="BC124" s="1"/>
  <c r="BE122"/>
  <c r="BD122"/>
  <c r="BB122"/>
  <c r="BA122"/>
  <c r="G122"/>
  <c r="BC122" s="1"/>
  <c r="BE121"/>
  <c r="BD121"/>
  <c r="BB121"/>
  <c r="BA121"/>
  <c r="G121"/>
  <c r="BC121" s="1"/>
  <c r="BE120"/>
  <c r="BD120"/>
  <c r="BB120"/>
  <c r="BA120"/>
  <c r="G120"/>
  <c r="BC120" s="1"/>
  <c r="BE119"/>
  <c r="BD119"/>
  <c r="BB119"/>
  <c r="BA119"/>
  <c r="G119"/>
  <c r="BC119" s="1"/>
  <c r="BE118"/>
  <c r="BD118"/>
  <c r="BB118"/>
  <c r="BA118"/>
  <c r="G118"/>
  <c r="BC118" s="1"/>
  <c r="BE116"/>
  <c r="BD116"/>
  <c r="BB116"/>
  <c r="BA116"/>
  <c r="G116"/>
  <c r="BC116" s="1"/>
  <c r="BC147" s="1"/>
  <c r="G12" i="2" s="1"/>
  <c r="BE114" i="3"/>
  <c r="BC114"/>
  <c r="BB114"/>
  <c r="BA114"/>
  <c r="G114"/>
  <c r="BD114" s="1"/>
  <c r="BE112"/>
  <c r="BC112"/>
  <c r="BB112"/>
  <c r="BA112"/>
  <c r="G112"/>
  <c r="BD112" s="1"/>
  <c r="BE106"/>
  <c r="BC106"/>
  <c r="BB106"/>
  <c r="BA106"/>
  <c r="G106"/>
  <c r="BD106" s="1"/>
  <c r="BE103"/>
  <c r="BC103"/>
  <c r="BB103"/>
  <c r="BA103"/>
  <c r="G103"/>
  <c r="BD103" s="1"/>
  <c r="BE101"/>
  <c r="BC101"/>
  <c r="BB101"/>
  <c r="BA101"/>
  <c r="G101"/>
  <c r="BD101" s="1"/>
  <c r="BE100"/>
  <c r="BC100"/>
  <c r="BB100"/>
  <c r="BA100"/>
  <c r="G100"/>
  <c r="BD100" s="1"/>
  <c r="BE98"/>
  <c r="BC98"/>
  <c r="BB98"/>
  <c r="BA98"/>
  <c r="G98"/>
  <c r="BD98" s="1"/>
  <c r="BE96"/>
  <c r="BC96"/>
  <c r="BB96"/>
  <c r="BA96"/>
  <c r="G96"/>
  <c r="BD96" s="1"/>
  <c r="BE94"/>
  <c r="BC94"/>
  <c r="BB94"/>
  <c r="BA94"/>
  <c r="G94"/>
  <c r="BD94" s="1"/>
  <c r="BE92"/>
  <c r="BC92"/>
  <c r="BB92"/>
  <c r="BA92"/>
  <c r="G92"/>
  <c r="BD92" s="1"/>
  <c r="BE90"/>
  <c r="BC90"/>
  <c r="BB90"/>
  <c r="BA90"/>
  <c r="G90"/>
  <c r="BD90" s="1"/>
  <c r="BE88"/>
  <c r="BC88"/>
  <c r="BB88"/>
  <c r="BA88"/>
  <c r="G88"/>
  <c r="BD88" s="1"/>
  <c r="BE85"/>
  <c r="BC85"/>
  <c r="BB85"/>
  <c r="BA85"/>
  <c r="G85"/>
  <c r="BD85" s="1"/>
  <c r="BE83"/>
  <c r="BC83"/>
  <c r="BB83"/>
  <c r="BA83"/>
  <c r="G83"/>
  <c r="BD83" s="1"/>
  <c r="BE81"/>
  <c r="BC81"/>
  <c r="BB81"/>
  <c r="BA81"/>
  <c r="G81"/>
  <c r="BD81" s="1"/>
  <c r="BE79"/>
  <c r="BC79"/>
  <c r="BB79"/>
  <c r="BA79"/>
  <c r="G79"/>
  <c r="BD79" s="1"/>
  <c r="BE78"/>
  <c r="BC78"/>
  <c r="BB78"/>
  <c r="BA78"/>
  <c r="G78"/>
  <c r="BD78" s="1"/>
  <c r="BE77"/>
  <c r="BC77"/>
  <c r="BB77"/>
  <c r="BA77"/>
  <c r="G77"/>
  <c r="BD77" s="1"/>
  <c r="BE75"/>
  <c r="BC75"/>
  <c r="BB75"/>
  <c r="BA75"/>
  <c r="G75"/>
  <c r="BD75" s="1"/>
  <c r="BE73"/>
  <c r="BC73"/>
  <c r="BB73"/>
  <c r="BA73"/>
  <c r="G73"/>
  <c r="BD73" s="1"/>
  <c r="BE71"/>
  <c r="BC71"/>
  <c r="BB71"/>
  <c r="BA71"/>
  <c r="G71"/>
  <c r="BD71" s="1"/>
  <c r="BE69"/>
  <c r="BC69"/>
  <c r="BB69"/>
  <c r="BA69"/>
  <c r="G69"/>
  <c r="BD69" s="1"/>
  <c r="BE67"/>
  <c r="BC67"/>
  <c r="BB67"/>
  <c r="BA67"/>
  <c r="G67"/>
  <c r="BD67" s="1"/>
  <c r="BE65"/>
  <c r="BC65"/>
  <c r="BB65"/>
  <c r="BA65"/>
  <c r="G65"/>
  <c r="BD65" s="1"/>
  <c r="BE63"/>
  <c r="BC63"/>
  <c r="BB63"/>
  <c r="BA63"/>
  <c r="G63"/>
  <c r="BD63" s="1"/>
  <c r="BE61"/>
  <c r="BC61"/>
  <c r="BB61"/>
  <c r="BA61"/>
  <c r="G61"/>
  <c r="BD61" s="1"/>
  <c r="BE59"/>
  <c r="BC59"/>
  <c r="BB59"/>
  <c r="BA59"/>
  <c r="G59"/>
  <c r="BD59" s="1"/>
  <c r="BE55"/>
  <c r="BC55"/>
  <c r="BB55"/>
  <c r="BA55"/>
  <c r="G55"/>
  <c r="BD55" s="1"/>
  <c r="BE53"/>
  <c r="BC53"/>
  <c r="BB53"/>
  <c r="BA53"/>
  <c r="G53"/>
  <c r="BD53" s="1"/>
  <c r="BE52"/>
  <c r="BC52"/>
  <c r="BB52"/>
  <c r="BB147" s="1"/>
  <c r="F12" i="2" s="1"/>
  <c r="BA52" i="3"/>
  <c r="G52"/>
  <c r="BD52" s="1"/>
  <c r="BD147" s="1"/>
  <c r="H12" i="2" s="1"/>
  <c r="B12"/>
  <c r="A12"/>
  <c r="BE147" i="3"/>
  <c r="I12" i="2" s="1"/>
  <c r="BA147" i="3"/>
  <c r="E12" i="2" s="1"/>
  <c r="C147" i="3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4"/>
  <c r="BD44"/>
  <c r="BD50" s="1"/>
  <c r="H11" i="2" s="1"/>
  <c r="BC44" i="3"/>
  <c r="BA44"/>
  <c r="G44"/>
  <c r="BB44" s="1"/>
  <c r="B11" i="2"/>
  <c r="A11"/>
  <c r="BE50" i="3"/>
  <c r="I11" i="2" s="1"/>
  <c r="BC50" i="3"/>
  <c r="G11" i="2" s="1"/>
  <c r="BA50" i="3"/>
  <c r="E11" i="2" s="1"/>
  <c r="C50" i="3"/>
  <c r="BE40"/>
  <c r="BD40"/>
  <c r="BD42" s="1"/>
  <c r="H10" i="2" s="1"/>
  <c r="BC40" i="3"/>
  <c r="BA40"/>
  <c r="G40"/>
  <c r="BB40" s="1"/>
  <c r="BB42" s="1"/>
  <c r="F10" i="2" s="1"/>
  <c r="B10"/>
  <c r="A10"/>
  <c r="BE42" i="3"/>
  <c r="I10" i="2" s="1"/>
  <c r="BC42" i="3"/>
  <c r="G10" i="2" s="1"/>
  <c r="BA42" i="3"/>
  <c r="E10" i="2" s="1"/>
  <c r="C42" i="3"/>
  <c r="BE37"/>
  <c r="BD37"/>
  <c r="BC37"/>
  <c r="BB37"/>
  <c r="G37"/>
  <c r="BA37" s="1"/>
  <c r="BE36"/>
  <c r="BD36"/>
  <c r="BC36"/>
  <c r="BB36"/>
  <c r="G36"/>
  <c r="BA36" s="1"/>
  <c r="BE33"/>
  <c r="BD33"/>
  <c r="BC33"/>
  <c r="BB33"/>
  <c r="G33"/>
  <c r="BA33" s="1"/>
  <c r="BE31"/>
  <c r="BD31"/>
  <c r="BC31"/>
  <c r="BB31"/>
  <c r="G31"/>
  <c r="BA31" s="1"/>
  <c r="BE28"/>
  <c r="BD28"/>
  <c r="BC28"/>
  <c r="BB28"/>
  <c r="G28"/>
  <c r="BA28" s="1"/>
  <c r="BE26"/>
  <c r="BD26"/>
  <c r="BC26"/>
  <c r="BB26"/>
  <c r="G26"/>
  <c r="BA26" s="1"/>
  <c r="BE24"/>
  <c r="BD24"/>
  <c r="BC24"/>
  <c r="BB24"/>
  <c r="G24"/>
  <c r="BA24" s="1"/>
  <c r="BE22"/>
  <c r="BD22"/>
  <c r="BD38" s="1"/>
  <c r="H9" i="2" s="1"/>
  <c r="BC22" i="3"/>
  <c r="BB22"/>
  <c r="BB38" s="1"/>
  <c r="F9" i="2" s="1"/>
  <c r="G22" i="3"/>
  <c r="BA22" s="1"/>
  <c r="BA38" s="1"/>
  <c r="E9" i="2" s="1"/>
  <c r="B9"/>
  <c r="A9"/>
  <c r="BE38" i="3"/>
  <c r="I9" i="2" s="1"/>
  <c r="BC38" i="3"/>
  <c r="G9" i="2" s="1"/>
  <c r="C38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2"/>
  <c r="BD12"/>
  <c r="BD20" s="1"/>
  <c r="H8" i="2" s="1"/>
  <c r="BC12" i="3"/>
  <c r="BB12"/>
  <c r="BB20" s="1"/>
  <c r="F8" i="2" s="1"/>
  <c r="G12" i="3"/>
  <c r="BA12" s="1"/>
  <c r="B8" i="2"/>
  <c r="A8"/>
  <c r="BE20" i="3"/>
  <c r="I8" i="2" s="1"/>
  <c r="BC20" i="3"/>
  <c r="G8" i="2" s="1"/>
  <c r="C20" i="3"/>
  <c r="BE8"/>
  <c r="BD8"/>
  <c r="BD10" s="1"/>
  <c r="H7" i="2" s="1"/>
  <c r="BC8" i="3"/>
  <c r="BB8"/>
  <c r="BB10" s="1"/>
  <c r="F7" i="2" s="1"/>
  <c r="G8" i="3"/>
  <c r="BA8" s="1"/>
  <c r="BA10" s="1"/>
  <c r="E7" i="2" s="1"/>
  <c r="B7"/>
  <c r="A7"/>
  <c r="BE10" i="3"/>
  <c r="I7" i="2" s="1"/>
  <c r="I14" s="1"/>
  <c r="C21" i="1" s="1"/>
  <c r="BC10" i="3"/>
  <c r="G7" i="2" s="1"/>
  <c r="C10" i="3"/>
  <c r="E4"/>
  <c r="C4"/>
  <c r="F3"/>
  <c r="C3"/>
  <c r="C2" i="2"/>
  <c r="C1"/>
  <c r="C33" i="1"/>
  <c r="F33" s="1"/>
  <c r="C31"/>
  <c r="C9"/>
  <c r="G7"/>
  <c r="D2"/>
  <c r="C2"/>
  <c r="G14" i="2" l="1"/>
  <c r="C18" i="1" s="1"/>
  <c r="E14" i="2"/>
  <c r="BA20" i="3"/>
  <c r="E8" i="2" s="1"/>
  <c r="BB50" i="3"/>
  <c r="F11" i="2" s="1"/>
  <c r="F14" s="1"/>
  <c r="C16" i="1" s="1"/>
  <c r="BD155" i="3"/>
  <c r="H13" i="2" s="1"/>
  <c r="H14"/>
  <c r="C17" i="1" s="1"/>
  <c r="G10" i="3"/>
  <c r="G20"/>
  <c r="G38"/>
  <c r="G42"/>
  <c r="G50"/>
  <c r="G147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G15" l="1"/>
  <c r="H27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<sst xmlns="http://schemas.openxmlformats.org/spreadsheetml/2006/main" count="475" uniqueCount="299">
  <si>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</si>
  <si>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</si>
  <si>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</si>
  <si>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</si>
  <si>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</si>
  <si>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</si>
  <si>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</si>
  <si>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</si>
  <si>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</si>
  <si>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</si>
  <si>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</si>
  <si>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</si>
  <si>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</si>
  <si>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</si>
  <si>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</si>
  <si>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</si>
  <si>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</si>
  <si>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</si>
  <si>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</si>
  <si>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</si>
  <si>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</si>
  <si>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</si>
  <si>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</si>
  <si>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</si>
  <si>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</si>
  <si>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</si>
  <si>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</si>
  <si>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</si>
  <si>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</si>
  <si>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</si>
  <si>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</si>
  <si>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</si>
  <si>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</si>
  <si>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</si>
  <si>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</si>
  <si>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</si>
  <si>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</si>
  <si>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</si>
  <si>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</si>
  <si>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</si>
  <si>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</si>
  <si>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</si>
  <si>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</si>
  <si>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</si>
  <si>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</si>
  <si>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</si>
  <si>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</si>
  <si>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</si>
  <si>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</si>
  <si>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</si>
  <si>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</si>
  <si>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</si>
  <si>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</si>
  <si>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</si>
  <si>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</si>
  <si>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</si>
  <si>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</si>
  <si>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</si>
  <si>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</si>
  <si>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</si>
  <si>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</si>
  <si>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</si>
  <si>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</si>
  <si>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</si>
  <si>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</si>
  <si>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</si>
  <si>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</si>
  <si>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</si>
  <si>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</si>
  <si>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</si>
  <si>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</si>
  <si>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</si>
  <si>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</si>
  <si>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</si>
  <si>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</si>
  <si>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</si>
  <si>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</si>
  <si>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2021</t>
  </si>
  <si>
    <t>Frýdl</t>
  </si>
  <si>
    <t>9</t>
  </si>
  <si>
    <t>Rekonstrukce el. MŠ Jiráskova - část G</t>
  </si>
  <si>
    <t>300321</t>
  </si>
  <si>
    <t>3</t>
  </si>
  <si>
    <t>Svislé a kompletní konstrukce</t>
  </si>
  <si>
    <t>310238211RT1</t>
  </si>
  <si>
    <t>Zazdívka otvorů plochy do 1 m2 cihlami na MVC s použitím suché maltové směsi, cihel</t>
  </si>
  <si>
    <t>m3</t>
  </si>
  <si>
    <t>Kompletní dozdívka demontovaných R zapravení dír</t>
  </si>
  <si>
    <t>61</t>
  </si>
  <si>
    <t>Upravy povrchů vnitřní</t>
  </si>
  <si>
    <t>611401311RT2</t>
  </si>
  <si>
    <t>Oprava omítky na stropech o ploše do 1 m2 s použitím suché maltové směsi</t>
  </si>
  <si>
    <t>kus</t>
  </si>
  <si>
    <t xml:space="preserve">Stropy jednotlivých místností, zapravení drážek, včetně </t>
  </si>
  <si>
    <t>612401291RT2</t>
  </si>
  <si>
    <t>Omítka malých ploch vnitřních stěn do 0,25 m2 s použitím suché maltové směsi</t>
  </si>
  <si>
    <t>Včetně zahlazení,krabice aj.</t>
  </si>
  <si>
    <t>612401500U00</t>
  </si>
  <si>
    <t xml:space="preserve">Vyplň rýh stěn hl 3 mm š 15 mm </t>
  </si>
  <si>
    <t>m</t>
  </si>
  <si>
    <t>včetně dodávky omítkové směsy,</t>
  </si>
  <si>
    <t>612401911R00</t>
  </si>
  <si>
    <t xml:space="preserve">Příplatek za zahlazení povrchu </t>
  </si>
  <si>
    <t>m2</t>
  </si>
  <si>
    <t>včetně oprav štuk</t>
  </si>
  <si>
    <t>97</t>
  </si>
  <si>
    <t>Prorážení otvorů</t>
  </si>
  <si>
    <t>971033451R00</t>
  </si>
  <si>
    <t xml:space="preserve">Vybourání otv. zeď cihel. pl.0,25 m2, tl.45cm, MVC </t>
  </si>
  <si>
    <t>Přechody mezi místnostmi</t>
  </si>
  <si>
    <t>973022241R00</t>
  </si>
  <si>
    <t xml:space="preserve">Vysekání kapes zeď pl. 0,1 m2, hl. 15 cm </t>
  </si>
  <si>
    <t xml:space="preserve">Součet z jednotlivých PD pro krabice, </t>
  </si>
  <si>
    <t>974031121R00</t>
  </si>
  <si>
    <t xml:space="preserve">Vysekání rýh ve zdi cihelné 3 x 3 cm </t>
  </si>
  <si>
    <t>menší výseky ke spotřebičům spínače, světla</t>
  </si>
  <si>
    <t>974031122R00</t>
  </si>
  <si>
    <t xml:space="preserve">Vysekání rýh ve zdi cihelné 3 x 7 cm </t>
  </si>
  <si>
    <t xml:space="preserve">Součet z jednotlivých PD, </t>
  </si>
  <si>
    <t>Včetně zasekání slaboproudu.</t>
  </si>
  <si>
    <t>974031132R00</t>
  </si>
  <si>
    <t xml:space="preserve">Vysekání rýh ve zdi cihelné 5 x 7 cm </t>
  </si>
  <si>
    <t>Svazky ve zdi</t>
  </si>
  <si>
    <t>974031165R00</t>
  </si>
  <si>
    <t xml:space="preserve">Vysekání rýh ve zdi cihelné 15 x 20 cm </t>
  </si>
  <si>
    <t xml:space="preserve">páteřový rozvod </t>
  </si>
  <si>
    <t>979081111RT2</t>
  </si>
  <si>
    <t>Odvoz suti a vybour. hmot na skládku do 1 km kontejner 4 t</t>
  </si>
  <si>
    <t>t</t>
  </si>
  <si>
    <t>979081121RT2</t>
  </si>
  <si>
    <t>Příplatek k odvozu za každý další 1 km kontejner 4 t</t>
  </si>
  <si>
    <t>781</t>
  </si>
  <si>
    <t>Obklady keramické</t>
  </si>
  <si>
    <t>78123011RZ22</t>
  </si>
  <si>
    <t>Obkládání stěn vnitř.keram. do tmele do 100x100 mm včetně dodávky obkladů a materiálu</t>
  </si>
  <si>
    <t>opravy obkladů na stěnách +umývárny , kuchyň,jiné</t>
  </si>
  <si>
    <t>784</t>
  </si>
  <si>
    <t>Malby</t>
  </si>
  <si>
    <t>784191201R00</t>
  </si>
  <si>
    <t xml:space="preserve">Penetrace podkladu hloubková ........... 1x </t>
  </si>
  <si>
    <t>penetrace nových omýtek s rezervou</t>
  </si>
  <si>
    <t>784195122R00</t>
  </si>
  <si>
    <t xml:space="preserve">Malba tekutá ............ Standard, barva, 2 x </t>
  </si>
  <si>
    <t>24662022</t>
  </si>
  <si>
    <t>............. barva malířská ........ po 40 kg</t>
  </si>
  <si>
    <t>24696620.A</t>
  </si>
  <si>
    <t>Penetrace ............ po 10 litrech</t>
  </si>
  <si>
    <t>penetrace omítek před malbou aj.</t>
  </si>
  <si>
    <t>M21</t>
  </si>
  <si>
    <t>Elektromontáže</t>
  </si>
  <si>
    <t>210010001R00</t>
  </si>
  <si>
    <t xml:space="preserve">Trubka ohebná pod omítku, vnější průměr 16 mm </t>
  </si>
  <si>
    <t>210010132R00</t>
  </si>
  <si>
    <t xml:space="preserve">Trubka ochranná z PE, uložená pevně, DN do 35 mm </t>
  </si>
  <si>
    <t>trubka typu monoflex ve zdi pro ochranu vývodů ve zdi aj.</t>
  </si>
  <si>
    <t>210010301RT1</t>
  </si>
  <si>
    <t>Krabice přístrojová KP, bez zapojení, kruhová včetně dodávky KP 68/2</t>
  </si>
  <si>
    <t>pro vyp:24</t>
  </si>
  <si>
    <t>pro zás:26</t>
  </si>
  <si>
    <t>jiné:10</t>
  </si>
  <si>
    <t>210010311RT1</t>
  </si>
  <si>
    <t>Krabice univerzální KU, bez zapojení, kruhová včetně dodávky KU 68-1902 s víčkem</t>
  </si>
  <si>
    <t>pro jiná odbočení dle potřeby</t>
  </si>
  <si>
    <t>210010321RT1</t>
  </si>
  <si>
    <t>Krabice univerzální KU a odbočná KO se zapoj.,kruh vč.dodávky krabice KU 68-1903</t>
  </si>
  <si>
    <t>pro odbočení včetně sv. typu wago</t>
  </si>
  <si>
    <t>210010322RT1</t>
  </si>
  <si>
    <t>Krabice rozvodná KR 97, se zapojením, kruhová včetně dodávky KR 97/5 s víčkem</t>
  </si>
  <si>
    <t>rezerva pro větší odbočení včetně sv. typu wago</t>
  </si>
  <si>
    <t>210010351RT1</t>
  </si>
  <si>
    <t>Rozvodka krabicová z lis. izol. 6455-11 do 4 mm2 včetně dodávky krabice 6455-11</t>
  </si>
  <si>
    <t>v krytí IP44</t>
  </si>
  <si>
    <t>210100001R00</t>
  </si>
  <si>
    <t xml:space="preserve">Ukončení vodičů v rozvaděči + zapojení do 2,5 mm2 </t>
  </si>
  <si>
    <t>v RG</t>
  </si>
  <si>
    <t>210100002R00</t>
  </si>
  <si>
    <t xml:space="preserve">Ukončení vodičů v rozvaděči + zapojení do 6 mm2 </t>
  </si>
  <si>
    <t>SEBT aj.</t>
  </si>
  <si>
    <t>210100003R00</t>
  </si>
  <si>
    <t xml:space="preserve">Ukončení vodičů v rozvaděči + zapojení do 16 mm2 </t>
  </si>
  <si>
    <t>přívod do RG</t>
  </si>
  <si>
    <t>210110004RT1</t>
  </si>
  <si>
    <t>Spínač nástěnný střídavý - řaz. 6, obyč.prostředí včetně dodávky spínače 3553-06929</t>
  </si>
  <si>
    <t>včetně rámečků + svorkovnic typu Wago</t>
  </si>
  <si>
    <t>210110041RT6</t>
  </si>
  <si>
    <t>Spínač zapuštěný jednopólový, řazení 1 vč. dodávky strojku, rámečku a krytu</t>
  </si>
  <si>
    <t>210110043RT6</t>
  </si>
  <si>
    <t>Spínač zapuštěný seriový, řazení 5 vč. dodávky strojku, rámečku a krytu</t>
  </si>
  <si>
    <t>210111011RZ2</t>
  </si>
  <si>
    <t>Zásuvka domovní zapuštěná - provedení 2P+PE včetně dodávky zásuvky. s clonkou</t>
  </si>
  <si>
    <t>210111014RT2</t>
  </si>
  <si>
    <t>Zásuvka domovní zapuštěná - provedení 2x (2P+PE) včetně dodávky zásuvky</t>
  </si>
  <si>
    <t>dvouzásuvky</t>
  </si>
  <si>
    <t>210111014RZ1</t>
  </si>
  <si>
    <t>Zásuvka domovní zapuštěná - provedení s SPD vč. dodávky zásuvky s s rámečkem, krytkou</t>
  </si>
  <si>
    <t>dvouzásuvka s SPD 3</t>
  </si>
  <si>
    <t>210130523URZ</t>
  </si>
  <si>
    <t>CS spínač pod vypínač včetně dodávky spínače modulu</t>
  </si>
  <si>
    <t>ke stávajícím ventilátorům VZT</t>
  </si>
  <si>
    <t>210190003RZ2</t>
  </si>
  <si>
    <t>Montáž celoplechových rozvodnic do váhy 100 kg včetně dodávky RD</t>
  </si>
  <si>
    <t>Včetně veškerých jiných potřebných komponentů, DIN lišty, vodiče, svorkovnice, popisy aj. výbava dle PD</t>
  </si>
  <si>
    <t>provedení dle PD</t>
  </si>
  <si>
    <t>210200006RZ2</t>
  </si>
  <si>
    <t xml:space="preserve">Svítidlo </t>
  </si>
  <si>
    <t xml:space="preserve">Položka reciklační poplatky </t>
  </si>
  <si>
    <t>210200036RZ1</t>
  </si>
  <si>
    <t>Závěsy pro svítidla včetně dodávky</t>
  </si>
  <si>
    <t>sada</t>
  </si>
  <si>
    <t>dle potřeby sada 4x lanko</t>
  </si>
  <si>
    <t>210201093R00</t>
  </si>
  <si>
    <t xml:space="preserve">Svítidlo DEMONTAŹ </t>
  </si>
  <si>
    <t>stávající osvětlení demontáž + likvidace</t>
  </si>
  <si>
    <t>210201097R00</t>
  </si>
  <si>
    <t xml:space="preserve">Svítidlo LED </t>
  </si>
  <si>
    <t>Typy dle specifikace - montáž</t>
  </si>
  <si>
    <t>210205104RZ1</t>
  </si>
  <si>
    <t>Galérka s atestem nad umyvadlo včetně dodávky</t>
  </si>
  <si>
    <t>G-galérka 1xzás.230V/16A, + světlo, atest nad umyvadlo</t>
  </si>
  <si>
    <t>210220321RT1</t>
  </si>
  <si>
    <t>Svorka na potrubí Bernard, včetně Cu pásku včetně dodávky svorky + Cu pásku</t>
  </si>
  <si>
    <t>SEBT</t>
  </si>
  <si>
    <t>210220452RT2</t>
  </si>
  <si>
    <t>Ochranné spoj. v prádel.,koupel.,Cu4-16 mm2 pevně včetně dodávky CY 6</t>
  </si>
  <si>
    <t>21029000RZ20</t>
  </si>
  <si>
    <t xml:space="preserve">DEMONTÁŽ </t>
  </si>
  <si>
    <t>Jednotná položka kompletní demontáž původní elektroinstalace. Světla, zásuvky, vypínače + jiné včetně likvidace.</t>
  </si>
  <si>
    <t>210800105RT1</t>
  </si>
  <si>
    <t>Kabel CYKY 750 V 3x1,5 mm2 uložený pod omítkou včetně dodávky kabelu</t>
  </si>
  <si>
    <t>J9,12,15:420</t>
  </si>
  <si>
    <t>prořez:50</t>
  </si>
  <si>
    <t>210800106RT3</t>
  </si>
  <si>
    <t>Kabel CYKY 750 V 3x2,5 mm2 uložený pod omítkou včetně dodávky kabelu 3Cx2,5</t>
  </si>
  <si>
    <t>J2,3,4,5,6:50</t>
  </si>
  <si>
    <t>J7,8,10,11:160</t>
  </si>
  <si>
    <t>J14,13:60</t>
  </si>
  <si>
    <t>J16,17:70</t>
  </si>
  <si>
    <t>prořez:45</t>
  </si>
  <si>
    <t>210800117RT1</t>
  </si>
  <si>
    <t>Kabel CYKY 750 V 5x4 mm2 uložený pod omítkou včetně dodávky kabelu</t>
  </si>
  <si>
    <t>RV</t>
  </si>
  <si>
    <t>728611113R00</t>
  </si>
  <si>
    <t xml:space="preserve">Mtž ventilátoru radiál.nízkotl.potrub. do 0,07 m2 </t>
  </si>
  <si>
    <t xml:space="preserve"> zapojení s CS</t>
  </si>
  <si>
    <t>34211020RZ1</t>
  </si>
  <si>
    <t>JIný režijní materiál</t>
  </si>
  <si>
    <t>Sádra , hřeby, vruty , aj.</t>
  </si>
  <si>
    <t>34561401</t>
  </si>
  <si>
    <t>Svorka typu WAGO 273-101 5x1,5</t>
  </si>
  <si>
    <t>34561406</t>
  </si>
  <si>
    <t>Svorka WAGO 273-105 5x2,5</t>
  </si>
  <si>
    <t>34561412</t>
  </si>
  <si>
    <t>Svorka WAGO 222-413 3x2,5</t>
  </si>
  <si>
    <t>345711591</t>
  </si>
  <si>
    <t>Trubka elektroinst. ohebná Monoflex 1432</t>
  </si>
  <si>
    <t>345717RZ1</t>
  </si>
  <si>
    <t>Protipožární tmel</t>
  </si>
  <si>
    <t>na plochu 1m2</t>
  </si>
  <si>
    <t>34814101RZ1</t>
  </si>
  <si>
    <t>Svítidlo LB</t>
  </si>
  <si>
    <t>Cena včetně případných závěsů, úchytného materiálu atp.</t>
  </si>
  <si>
    <t>34814102RZ1</t>
  </si>
  <si>
    <t>Svítidlo LD</t>
  </si>
  <si>
    <t>34814103RZ1</t>
  </si>
  <si>
    <t>Svítidlo LE</t>
  </si>
  <si>
    <t>34814104RZ1</t>
  </si>
  <si>
    <t>Svítidlo LG</t>
  </si>
  <si>
    <t>34821275RZ1</t>
  </si>
  <si>
    <t>Svítidlo LJ</t>
  </si>
  <si>
    <t>Cena včetně úchytného materiálu atp.</t>
  </si>
  <si>
    <t>348241110RZ1</t>
  </si>
  <si>
    <t>Svítidlo LI</t>
  </si>
  <si>
    <t>34825107RZ1</t>
  </si>
  <si>
    <t>Svítidlo LF</t>
  </si>
  <si>
    <t>34825110RZ1</t>
  </si>
  <si>
    <t>Svítidlo LA</t>
  </si>
  <si>
    <t>34825111RZ1</t>
  </si>
  <si>
    <t>Svítidlo LCH</t>
  </si>
  <si>
    <t>42911710RZ19</t>
  </si>
  <si>
    <t>Ventilátor axiální do potrubí 100</t>
  </si>
  <si>
    <t>M22</t>
  </si>
  <si>
    <t>Montáž sdělovací a zabezp. techniky</t>
  </si>
  <si>
    <t>220370031RZ1</t>
  </si>
  <si>
    <t xml:space="preserve">Stávající slaboproud </t>
  </si>
  <si>
    <t>jednoznačná položka</t>
  </si>
  <si>
    <t>Uložení stávajícího slaboproudu pod omítku.</t>
  </si>
  <si>
    <t>V ceně veškeré potřebné práce , včetně následného oživení.</t>
  </si>
  <si>
    <t>220890202R00</t>
  </si>
  <si>
    <t xml:space="preserve">Revize </t>
  </si>
  <si>
    <t>h</t>
  </si>
  <si>
    <t>kompletní VRZ elektro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</si>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</sst>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7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300321</v>
      </c>
      <c r="D2" s="5" t="str">
        <f>Rekapitulace!G2</f>
        <v>Rekonstrukce el. MŠ Jiráskova - část G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>
        <v>1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5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5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5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5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5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5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5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08" t="s">
        <v>48</v>
      </c>
      <c r="B1" s="109"/>
      <c r="C1" s="110" t="str">
        <f>CONCATENATE(cislostavby," ",nazevstavby)</f>
        <v>2021 Frýdl</v>
      </c>
      <c r="D1" s="111"/>
      <c r="E1" s="112"/>
      <c r="F1" s="111"/>
      <c r="G1" s="113" t="s">
        <v>49</v>
      </c>
      <c r="H1" s="114" t="s">
        <v>81</v>
      </c>
      <c r="I1" s="115"/>
    </row>
    <row r="2" spans="1:57" ht="13.5" thickBot="1">
      <c r="A2" s="116" t="s">
        <v>50</v>
      </c>
      <c r="B2" s="117"/>
      <c r="C2" s="118" t="str">
        <f>CONCATENATE(cisloobjektu," ",nazevobjektu)</f>
        <v>9 Rekonstrukce el. MŠ Jiráskova - část G</v>
      </c>
      <c r="D2" s="119"/>
      <c r="E2" s="120"/>
      <c r="F2" s="119"/>
      <c r="G2" s="121" t="s">
        <v>80</v>
      </c>
      <c r="H2" s="122"/>
      <c r="I2" s="123"/>
    </row>
    <row r="3" spans="1:57" ht="13.5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31" t="str">
        <f>Položky!B7</f>
        <v>3</v>
      </c>
      <c r="B7" s="133" t="str">
        <f>Položky!C7</f>
        <v>Svislé a kompletní konstrukce</v>
      </c>
      <c r="C7" s="69"/>
      <c r="D7" s="134"/>
      <c r="E7" s="232">
        <f>Položky!BA10</f>
        <v>0</v>
      </c>
      <c r="F7" s="233">
        <f>Položky!BB10</f>
        <v>0</v>
      </c>
      <c r="G7" s="233">
        <f>Položky!BC10</f>
        <v>0</v>
      </c>
      <c r="H7" s="233">
        <f>Položky!BD10</f>
        <v>0</v>
      </c>
      <c r="I7" s="234">
        <f>Položky!BE10</f>
        <v>0</v>
      </c>
    </row>
    <row r="8" spans="1:57" s="37" customFormat="1">
      <c r="A8" s="231" t="str">
        <f>Položky!B11</f>
        <v>61</v>
      </c>
      <c r="B8" s="133" t="str">
        <f>Položky!C11</f>
        <v>Upravy povrchů vnitřní</v>
      </c>
      <c r="C8" s="69"/>
      <c r="D8" s="134"/>
      <c r="E8" s="232">
        <f>Položky!BA20</f>
        <v>0</v>
      </c>
      <c r="F8" s="233">
        <f>Položky!BB20</f>
        <v>0</v>
      </c>
      <c r="G8" s="233">
        <f>Položky!BC20</f>
        <v>0</v>
      </c>
      <c r="H8" s="233">
        <f>Položky!BD20</f>
        <v>0</v>
      </c>
      <c r="I8" s="234">
        <f>Položky!BE20</f>
        <v>0</v>
      </c>
    </row>
    <row r="9" spans="1:57" s="37" customFormat="1">
      <c r="A9" s="231" t="str">
        <f>Položky!B21</f>
        <v>97</v>
      </c>
      <c r="B9" s="133" t="str">
        <f>Položky!C21</f>
        <v>Prorážení otvorů</v>
      </c>
      <c r="C9" s="69"/>
      <c r="D9" s="134"/>
      <c r="E9" s="232">
        <f>Položky!BA38</f>
        <v>0</v>
      </c>
      <c r="F9" s="233">
        <f>Položky!BB38</f>
        <v>0</v>
      </c>
      <c r="G9" s="233">
        <f>Položky!BC38</f>
        <v>0</v>
      </c>
      <c r="H9" s="233">
        <f>Položky!BD38</f>
        <v>0</v>
      </c>
      <c r="I9" s="234">
        <f>Položky!BE38</f>
        <v>0</v>
      </c>
    </row>
    <row r="10" spans="1:57" s="37" customFormat="1">
      <c r="A10" s="231" t="str">
        <f>Položky!B39</f>
        <v>781</v>
      </c>
      <c r="B10" s="133" t="str">
        <f>Položky!C39</f>
        <v>Obklady keramické</v>
      </c>
      <c r="C10" s="69"/>
      <c r="D10" s="134"/>
      <c r="E10" s="232">
        <f>Položky!BA42</f>
        <v>0</v>
      </c>
      <c r="F10" s="233">
        <f>Položky!BB42</f>
        <v>0</v>
      </c>
      <c r="G10" s="233">
        <f>Položky!BC42</f>
        <v>0</v>
      </c>
      <c r="H10" s="233">
        <f>Položky!BD42</f>
        <v>0</v>
      </c>
      <c r="I10" s="234">
        <f>Položky!BE42</f>
        <v>0</v>
      </c>
    </row>
    <row r="11" spans="1:57" s="37" customFormat="1">
      <c r="A11" s="231" t="str">
        <f>Položky!B43</f>
        <v>784</v>
      </c>
      <c r="B11" s="133" t="str">
        <f>Položky!C43</f>
        <v>Malby</v>
      </c>
      <c r="C11" s="69"/>
      <c r="D11" s="134"/>
      <c r="E11" s="232">
        <f>Položky!BA50</f>
        <v>0</v>
      </c>
      <c r="F11" s="233">
        <f>Položky!BB50</f>
        <v>0</v>
      </c>
      <c r="G11" s="233">
        <f>Položky!BC50</f>
        <v>0</v>
      </c>
      <c r="H11" s="233">
        <f>Položky!BD50</f>
        <v>0</v>
      </c>
      <c r="I11" s="234">
        <f>Položky!BE50</f>
        <v>0</v>
      </c>
    </row>
    <row r="12" spans="1:57" s="37" customFormat="1">
      <c r="A12" s="231" t="str">
        <f>Položky!B51</f>
        <v>M21</v>
      </c>
      <c r="B12" s="133" t="str">
        <f>Položky!C51</f>
        <v>Elektromontáže</v>
      </c>
      <c r="C12" s="69"/>
      <c r="D12" s="134"/>
      <c r="E12" s="232">
        <f>Položky!BA147</f>
        <v>0</v>
      </c>
      <c r="F12" s="233">
        <f>Položky!BB147</f>
        <v>0</v>
      </c>
      <c r="G12" s="233">
        <f>Položky!BC147</f>
        <v>0</v>
      </c>
      <c r="H12" s="233">
        <f>Položky!BD147</f>
        <v>0</v>
      </c>
      <c r="I12" s="234">
        <f>Položky!BE147</f>
        <v>0</v>
      </c>
    </row>
    <row r="13" spans="1:57" s="37" customFormat="1" ht="13.5" thickBot="1">
      <c r="A13" s="231" t="str">
        <f>Položky!B148</f>
        <v>M22</v>
      </c>
      <c r="B13" s="133" t="str">
        <f>Položky!C148</f>
        <v>Montáž sdělovací a zabezp. techniky</v>
      </c>
      <c r="C13" s="69"/>
      <c r="D13" s="134"/>
      <c r="E13" s="232">
        <f>Položky!BA155</f>
        <v>0</v>
      </c>
      <c r="F13" s="233">
        <f>Položky!BB155</f>
        <v>0</v>
      </c>
      <c r="G13" s="233">
        <f>Položky!BC155</f>
        <v>0</v>
      </c>
      <c r="H13" s="233">
        <f>Položky!BD155</f>
        <v>0</v>
      </c>
      <c r="I13" s="234">
        <f>Položky!BE155</f>
        <v>0</v>
      </c>
    </row>
    <row r="14" spans="1:57" s="141" customFormat="1" ht="13.5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5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291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292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293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294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295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296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297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298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5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8"/>
  <sheetViews>
    <sheetView showGridLines="0" showZeros="0" zoomScaleNormal="100" workbookViewId="0">
      <selection activeCell="A155" sqref="A155:IV157"/>
    </sheetView>
  </sheetViews>
  <sheetFormatPr defaultRowHeight="12.75"/>
  <cols>
    <col min="1" max="1" width="4.42578125" style="167" customWidth="1"/>
    <col min="2" max="2" width="11.5703125" style="167" customWidth="1"/>
    <col min="3" max="3" width="40.42578125" style="167" customWidth="1"/>
    <col min="4" max="4" width="5.5703125" style="167" customWidth="1"/>
    <col min="5" max="5" width="8.5703125" style="225" customWidth="1"/>
    <col min="6" max="6" width="9.85546875" style="167" customWidth="1"/>
    <col min="7" max="7" width="13.85546875" style="167" customWidth="1"/>
    <col min="8" max="11" width="9.140625" style="167"/>
    <col min="12" max="12" width="75.42578125" style="167" customWidth="1"/>
    <col min="13" max="13" width="45.28515625" style="167" customWidth="1"/>
    <col min="14" max="16384" width="9.140625" style="167"/>
  </cols>
  <sheetData>
    <row r="1" spans="1:104" ht="15.75">
      <c r="A1" s="166" t="s">
        <v>76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5" thickTop="1">
      <c r="A3" s="108" t="s">
        <v>48</v>
      </c>
      <c r="B3" s="109"/>
      <c r="C3" s="110" t="str">
        <f>CONCATENATE(cislostavby," ",nazevstavby)</f>
        <v>2021 Frýdl</v>
      </c>
      <c r="D3" s="172"/>
      <c r="E3" s="173" t="s">
        <v>64</v>
      </c>
      <c r="F3" s="174" t="str">
        <f>Rekapitulace!H1</f>
        <v>300321</v>
      </c>
      <c r="G3" s="175"/>
    </row>
    <row r="4" spans="1:104" ht="13.5" thickBot="1">
      <c r="A4" s="176" t="s">
        <v>50</v>
      </c>
      <c r="B4" s="117"/>
      <c r="C4" s="118" t="str">
        <f>CONCATENATE(cisloobjektu," ",nazevobjektu)</f>
        <v>9 Rekonstrukce el. MŠ Jiráskova - část G</v>
      </c>
      <c r="D4" s="177"/>
      <c r="E4" s="178" t="str">
        <f>Rekapitulace!G2</f>
        <v>Rekonstrukce el. MŠ Jiráskova - část G</v>
      </c>
      <c r="F4" s="179"/>
      <c r="G4" s="180"/>
    </row>
    <row r="5" spans="1:104" ht="13.5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 ht="22.5">
      <c r="A8" s="196">
        <v>1</v>
      </c>
      <c r="B8" s="197" t="s">
        <v>84</v>
      </c>
      <c r="C8" s="198" t="s">
        <v>85</v>
      </c>
      <c r="D8" s="199" t="s">
        <v>86</v>
      </c>
      <c r="E8" s="200">
        <v>4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1</v>
      </c>
      <c r="AC8" s="167">
        <v>1</v>
      </c>
      <c r="AZ8" s="167">
        <v>1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1</v>
      </c>
      <c r="CZ8" s="167">
        <v>1.73916</v>
      </c>
    </row>
    <row r="9" spans="1:104">
      <c r="A9" s="203"/>
      <c r="B9" s="204"/>
      <c r="C9" s="205" t="s">
        <v>87</v>
      </c>
      <c r="D9" s="206"/>
      <c r="E9" s="206"/>
      <c r="F9" s="206"/>
      <c r="G9" s="207"/>
      <c r="L9" s="208" t="s">
        <v>87</v>
      </c>
      <c r="O9" s="195">
        <v>3</v>
      </c>
    </row>
    <row r="10" spans="1:104">
      <c r="A10" s="215"/>
      <c r="B10" s="216" t="s">
        <v>74</v>
      </c>
      <c r="C10" s="217" t="str">
        <f>CONCATENATE(B7," ",C7)</f>
        <v>3 Svislé a kompletní konstrukce</v>
      </c>
      <c r="D10" s="218"/>
      <c r="E10" s="219"/>
      <c r="F10" s="220"/>
      <c r="G10" s="221">
        <f>SUM(G7:G9)</f>
        <v>0</v>
      </c>
      <c r="O10" s="195">
        <v>4</v>
      </c>
      <c r="BA10" s="222">
        <f>SUM(BA7:BA9)</f>
        <v>0</v>
      </c>
      <c r="BB10" s="222">
        <f>SUM(BB7:BB9)</f>
        <v>0</v>
      </c>
      <c r="BC10" s="222">
        <f>SUM(BC7:BC9)</f>
        <v>0</v>
      </c>
      <c r="BD10" s="222">
        <f>SUM(BD7:BD9)</f>
        <v>0</v>
      </c>
      <c r="BE10" s="222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 ht="22.5">
      <c r="A12" s="196">
        <v>2</v>
      </c>
      <c r="B12" s="197" t="s">
        <v>90</v>
      </c>
      <c r="C12" s="198" t="s">
        <v>91</v>
      </c>
      <c r="D12" s="199" t="s">
        <v>92</v>
      </c>
      <c r="E12" s="200">
        <v>50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1</v>
      </c>
      <c r="AC12" s="167">
        <v>1</v>
      </c>
      <c r="AZ12" s="167">
        <v>1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1</v>
      </c>
      <c r="CZ12" s="167">
        <v>3.6459999999999999E-2</v>
      </c>
    </row>
    <row r="13" spans="1:104">
      <c r="A13" s="203"/>
      <c r="B13" s="204"/>
      <c r="C13" s="205" t="s">
        <v>93</v>
      </c>
      <c r="D13" s="206"/>
      <c r="E13" s="206"/>
      <c r="F13" s="206"/>
      <c r="G13" s="207"/>
      <c r="L13" s="208" t="s">
        <v>93</v>
      </c>
      <c r="O13" s="195">
        <v>3</v>
      </c>
    </row>
    <row r="14" spans="1:104" ht="22.5">
      <c r="A14" s="196">
        <v>3</v>
      </c>
      <c r="B14" s="197" t="s">
        <v>94</v>
      </c>
      <c r="C14" s="198" t="s">
        <v>95</v>
      </c>
      <c r="D14" s="199" t="s">
        <v>92</v>
      </c>
      <c r="E14" s="200">
        <v>70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1</v>
      </c>
      <c r="AC14" s="167">
        <v>1</v>
      </c>
      <c r="AZ14" s="167">
        <v>1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1</v>
      </c>
      <c r="CZ14" s="167">
        <v>8.6700000000000006E-3</v>
      </c>
    </row>
    <row r="15" spans="1:104">
      <c r="A15" s="203"/>
      <c r="B15" s="204"/>
      <c r="C15" s="205" t="s">
        <v>96</v>
      </c>
      <c r="D15" s="206"/>
      <c r="E15" s="206"/>
      <c r="F15" s="206"/>
      <c r="G15" s="207"/>
      <c r="L15" s="208" t="s">
        <v>96</v>
      </c>
      <c r="O15" s="195">
        <v>3</v>
      </c>
    </row>
    <row r="16" spans="1:104">
      <c r="A16" s="196">
        <v>4</v>
      </c>
      <c r="B16" s="197" t="s">
        <v>97</v>
      </c>
      <c r="C16" s="198" t="s">
        <v>98</v>
      </c>
      <c r="D16" s="199" t="s">
        <v>99</v>
      </c>
      <c r="E16" s="200">
        <v>140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1</v>
      </c>
      <c r="AC16" s="167">
        <v>1</v>
      </c>
      <c r="AZ16" s="167">
        <v>1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1</v>
      </c>
      <c r="CZ16" s="167">
        <v>1.205E-2</v>
      </c>
    </row>
    <row r="17" spans="1:104">
      <c r="A17" s="203"/>
      <c r="B17" s="204"/>
      <c r="C17" s="205" t="s">
        <v>100</v>
      </c>
      <c r="D17" s="206"/>
      <c r="E17" s="206"/>
      <c r="F17" s="206"/>
      <c r="G17" s="207"/>
      <c r="L17" s="208" t="s">
        <v>100</v>
      </c>
      <c r="O17" s="195">
        <v>3</v>
      </c>
    </row>
    <row r="18" spans="1:104">
      <c r="A18" s="196">
        <v>5</v>
      </c>
      <c r="B18" s="197" t="s">
        <v>101</v>
      </c>
      <c r="C18" s="198" t="s">
        <v>102</v>
      </c>
      <c r="D18" s="199" t="s">
        <v>103</v>
      </c>
      <c r="E18" s="200">
        <v>12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1</v>
      </c>
      <c r="AC18" s="167">
        <v>1</v>
      </c>
      <c r="AZ18" s="167">
        <v>1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1</v>
      </c>
      <c r="CZ18" s="167">
        <v>0</v>
      </c>
    </row>
    <row r="19" spans="1:104">
      <c r="A19" s="203"/>
      <c r="B19" s="204"/>
      <c r="C19" s="205" t="s">
        <v>104</v>
      </c>
      <c r="D19" s="206"/>
      <c r="E19" s="206"/>
      <c r="F19" s="206"/>
      <c r="G19" s="207"/>
      <c r="L19" s="208" t="s">
        <v>104</v>
      </c>
      <c r="O19" s="195">
        <v>3</v>
      </c>
    </row>
    <row r="20" spans="1:104">
      <c r="A20" s="215"/>
      <c r="B20" s="216" t="s">
        <v>74</v>
      </c>
      <c r="C20" s="217" t="str">
        <f>CONCATENATE(B11," ",C11)</f>
        <v>61 Upravy povrchů vnitřní</v>
      </c>
      <c r="D20" s="218"/>
      <c r="E20" s="219"/>
      <c r="F20" s="220"/>
      <c r="G20" s="221">
        <f>SUM(G11:G19)</f>
        <v>0</v>
      </c>
      <c r="O20" s="195">
        <v>4</v>
      </c>
      <c r="BA20" s="222">
        <f>SUM(BA11:BA19)</f>
        <v>0</v>
      </c>
      <c r="BB20" s="222">
        <f>SUM(BB11:BB19)</f>
        <v>0</v>
      </c>
      <c r="BC20" s="222">
        <f>SUM(BC11:BC19)</f>
        <v>0</v>
      </c>
      <c r="BD20" s="222">
        <f>SUM(BD11:BD19)</f>
        <v>0</v>
      </c>
      <c r="BE20" s="222">
        <f>SUM(BE11:BE19)</f>
        <v>0</v>
      </c>
    </row>
    <row r="21" spans="1:104">
      <c r="A21" s="188" t="s">
        <v>72</v>
      </c>
      <c r="B21" s="189" t="s">
        <v>105</v>
      </c>
      <c r="C21" s="190" t="s">
        <v>106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6</v>
      </c>
      <c r="B22" s="197" t="s">
        <v>107</v>
      </c>
      <c r="C22" s="198" t="s">
        <v>108</v>
      </c>
      <c r="D22" s="199" t="s">
        <v>92</v>
      </c>
      <c r="E22" s="200">
        <v>17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1</v>
      </c>
      <c r="AC22" s="167">
        <v>1</v>
      </c>
      <c r="AZ22" s="167">
        <v>1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1</v>
      </c>
      <c r="CZ22" s="167">
        <v>1.33E-3</v>
      </c>
    </row>
    <row r="23" spans="1:104">
      <c r="A23" s="203"/>
      <c r="B23" s="204"/>
      <c r="C23" s="205" t="s">
        <v>109</v>
      </c>
      <c r="D23" s="206"/>
      <c r="E23" s="206"/>
      <c r="F23" s="206"/>
      <c r="G23" s="207"/>
      <c r="L23" s="208" t="s">
        <v>109</v>
      </c>
      <c r="O23" s="195">
        <v>3</v>
      </c>
    </row>
    <row r="24" spans="1:104">
      <c r="A24" s="196">
        <v>7</v>
      </c>
      <c r="B24" s="197" t="s">
        <v>110</v>
      </c>
      <c r="C24" s="198" t="s">
        <v>111</v>
      </c>
      <c r="D24" s="199" t="s">
        <v>92</v>
      </c>
      <c r="E24" s="200">
        <v>75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1</v>
      </c>
      <c r="AC24" s="167">
        <v>1</v>
      </c>
      <c r="AZ24" s="167">
        <v>1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1</v>
      </c>
      <c r="CZ24" s="167">
        <v>8.9999999999999998E-4</v>
      </c>
    </row>
    <row r="25" spans="1:104">
      <c r="A25" s="203"/>
      <c r="B25" s="204"/>
      <c r="C25" s="205" t="s">
        <v>112</v>
      </c>
      <c r="D25" s="206"/>
      <c r="E25" s="206"/>
      <c r="F25" s="206"/>
      <c r="G25" s="207"/>
      <c r="L25" s="208" t="s">
        <v>112</v>
      </c>
      <c r="O25" s="195">
        <v>3</v>
      </c>
    </row>
    <row r="26" spans="1:104">
      <c r="A26" s="196">
        <v>8</v>
      </c>
      <c r="B26" s="197" t="s">
        <v>113</v>
      </c>
      <c r="C26" s="198" t="s">
        <v>114</v>
      </c>
      <c r="D26" s="199" t="s">
        <v>99</v>
      </c>
      <c r="E26" s="200">
        <v>130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1</v>
      </c>
      <c r="AC26" s="167">
        <v>1</v>
      </c>
      <c r="AZ26" s="167">
        <v>1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1</v>
      </c>
      <c r="CZ26" s="167">
        <v>4.8999999999999998E-4</v>
      </c>
    </row>
    <row r="27" spans="1:104">
      <c r="A27" s="203"/>
      <c r="B27" s="204"/>
      <c r="C27" s="205" t="s">
        <v>115</v>
      </c>
      <c r="D27" s="206"/>
      <c r="E27" s="206"/>
      <c r="F27" s="206"/>
      <c r="G27" s="207"/>
      <c r="L27" s="208" t="s">
        <v>115</v>
      </c>
      <c r="O27" s="195">
        <v>3</v>
      </c>
    </row>
    <row r="28" spans="1:104">
      <c r="A28" s="196">
        <v>9</v>
      </c>
      <c r="B28" s="197" t="s">
        <v>116</v>
      </c>
      <c r="C28" s="198" t="s">
        <v>117</v>
      </c>
      <c r="D28" s="199" t="s">
        <v>99</v>
      </c>
      <c r="E28" s="200">
        <v>40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1</v>
      </c>
      <c r="AC28" s="167">
        <v>1</v>
      </c>
      <c r="AZ28" s="167">
        <v>1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1</v>
      </c>
      <c r="CZ28" s="167">
        <v>4.8999999999999998E-4</v>
      </c>
    </row>
    <row r="29" spans="1:104">
      <c r="A29" s="203"/>
      <c r="B29" s="204"/>
      <c r="C29" s="205" t="s">
        <v>118</v>
      </c>
      <c r="D29" s="206"/>
      <c r="E29" s="206"/>
      <c r="F29" s="206"/>
      <c r="G29" s="207"/>
      <c r="L29" s="208" t="s">
        <v>118</v>
      </c>
      <c r="O29" s="195">
        <v>3</v>
      </c>
    </row>
    <row r="30" spans="1:104">
      <c r="A30" s="203"/>
      <c r="B30" s="204"/>
      <c r="C30" s="205" t="s">
        <v>119</v>
      </c>
      <c r="D30" s="206"/>
      <c r="E30" s="206"/>
      <c r="F30" s="206"/>
      <c r="G30" s="207"/>
      <c r="L30" s="208" t="s">
        <v>119</v>
      </c>
      <c r="O30" s="195">
        <v>3</v>
      </c>
    </row>
    <row r="31" spans="1:104">
      <c r="A31" s="196">
        <v>10</v>
      </c>
      <c r="B31" s="197" t="s">
        <v>120</v>
      </c>
      <c r="C31" s="198" t="s">
        <v>121</v>
      </c>
      <c r="D31" s="199" t="s">
        <v>99</v>
      </c>
      <c r="E31" s="200">
        <v>14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1</v>
      </c>
      <c r="AC31" s="167">
        <v>1</v>
      </c>
      <c r="AZ31" s="167">
        <v>1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1</v>
      </c>
      <c r="CZ31" s="167">
        <v>4.8999999999999998E-4</v>
      </c>
    </row>
    <row r="32" spans="1:104">
      <c r="A32" s="203"/>
      <c r="B32" s="204"/>
      <c r="C32" s="205" t="s">
        <v>122</v>
      </c>
      <c r="D32" s="206"/>
      <c r="E32" s="206"/>
      <c r="F32" s="206"/>
      <c r="G32" s="207"/>
      <c r="L32" s="208" t="s">
        <v>122</v>
      </c>
      <c r="O32" s="195">
        <v>3</v>
      </c>
    </row>
    <row r="33" spans="1:104">
      <c r="A33" s="196">
        <v>11</v>
      </c>
      <c r="B33" s="197" t="s">
        <v>123</v>
      </c>
      <c r="C33" s="198" t="s">
        <v>124</v>
      </c>
      <c r="D33" s="199" t="s">
        <v>99</v>
      </c>
      <c r="E33" s="200">
        <v>12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1</v>
      </c>
      <c r="AC33" s="167">
        <v>1</v>
      </c>
      <c r="AZ33" s="167">
        <v>1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1</v>
      </c>
      <c r="CZ33" s="167">
        <v>4.8999999999999998E-4</v>
      </c>
    </row>
    <row r="34" spans="1:104">
      <c r="A34" s="203"/>
      <c r="B34" s="204"/>
      <c r="C34" s="205" t="s">
        <v>125</v>
      </c>
      <c r="D34" s="206"/>
      <c r="E34" s="206"/>
      <c r="F34" s="206"/>
      <c r="G34" s="207"/>
      <c r="L34" s="208" t="s">
        <v>125</v>
      </c>
      <c r="O34" s="195">
        <v>3</v>
      </c>
    </row>
    <row r="35" spans="1:104">
      <c r="A35" s="203"/>
      <c r="B35" s="204"/>
      <c r="C35" s="205"/>
      <c r="D35" s="206"/>
      <c r="E35" s="206"/>
      <c r="F35" s="206"/>
      <c r="G35" s="207"/>
      <c r="L35" s="208"/>
      <c r="O35" s="195">
        <v>3</v>
      </c>
    </row>
    <row r="36" spans="1:104" ht="22.5">
      <c r="A36" s="196">
        <v>12</v>
      </c>
      <c r="B36" s="197" t="s">
        <v>126</v>
      </c>
      <c r="C36" s="198" t="s">
        <v>127</v>
      </c>
      <c r="D36" s="199" t="s">
        <v>128</v>
      </c>
      <c r="E36" s="200">
        <v>1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3</v>
      </c>
      <c r="AC36" s="167">
        <v>3</v>
      </c>
      <c r="AZ36" s="167">
        <v>1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3</v>
      </c>
      <c r="CZ36" s="167">
        <v>0</v>
      </c>
    </row>
    <row r="37" spans="1:104">
      <c r="A37" s="196">
        <v>13</v>
      </c>
      <c r="B37" s="197" t="s">
        <v>129</v>
      </c>
      <c r="C37" s="198" t="s">
        <v>130</v>
      </c>
      <c r="D37" s="199" t="s">
        <v>128</v>
      </c>
      <c r="E37" s="200">
        <v>1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3</v>
      </c>
      <c r="AC37" s="167">
        <v>3</v>
      </c>
      <c r="AZ37" s="167">
        <v>1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3</v>
      </c>
      <c r="CZ37" s="167">
        <v>0</v>
      </c>
    </row>
    <row r="38" spans="1:104">
      <c r="A38" s="215"/>
      <c r="B38" s="216" t="s">
        <v>74</v>
      </c>
      <c r="C38" s="217" t="str">
        <f>CONCATENATE(B21," ",C21)</f>
        <v>97 Prorážení otvorů</v>
      </c>
      <c r="D38" s="218"/>
      <c r="E38" s="219"/>
      <c r="F38" s="220"/>
      <c r="G38" s="221">
        <f>SUM(G21:G37)</f>
        <v>0</v>
      </c>
      <c r="O38" s="195">
        <v>4</v>
      </c>
      <c r="BA38" s="222">
        <f>SUM(BA21:BA37)</f>
        <v>0</v>
      </c>
      <c r="BB38" s="222">
        <f>SUM(BB21:BB37)</f>
        <v>0</v>
      </c>
      <c r="BC38" s="222">
        <f>SUM(BC21:BC37)</f>
        <v>0</v>
      </c>
      <c r="BD38" s="222">
        <f>SUM(BD21:BD37)</f>
        <v>0</v>
      </c>
      <c r="BE38" s="222">
        <f>SUM(BE21:BE37)</f>
        <v>0</v>
      </c>
    </row>
    <row r="39" spans="1:104">
      <c r="A39" s="188" t="s">
        <v>72</v>
      </c>
      <c r="B39" s="189" t="s">
        <v>131</v>
      </c>
      <c r="C39" s="190" t="s">
        <v>132</v>
      </c>
      <c r="D39" s="191"/>
      <c r="E39" s="192"/>
      <c r="F39" s="192"/>
      <c r="G39" s="193"/>
      <c r="H39" s="194"/>
      <c r="I39" s="194"/>
      <c r="O39" s="195">
        <v>1</v>
      </c>
    </row>
    <row r="40" spans="1:104" ht="22.5">
      <c r="A40" s="196">
        <v>14</v>
      </c>
      <c r="B40" s="197" t="s">
        <v>133</v>
      </c>
      <c r="C40" s="198" t="s">
        <v>134</v>
      </c>
      <c r="D40" s="199" t="s">
        <v>103</v>
      </c>
      <c r="E40" s="200">
        <v>3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203"/>
      <c r="B41" s="204"/>
      <c r="C41" s="205" t="s">
        <v>135</v>
      </c>
      <c r="D41" s="206"/>
      <c r="E41" s="206"/>
      <c r="F41" s="206"/>
      <c r="G41" s="207"/>
      <c r="L41" s="208" t="s">
        <v>135</v>
      </c>
      <c r="O41" s="195">
        <v>3</v>
      </c>
    </row>
    <row r="42" spans="1:104">
      <c r="A42" s="215"/>
      <c r="B42" s="216" t="s">
        <v>74</v>
      </c>
      <c r="C42" s="217" t="str">
        <f>CONCATENATE(B39," ",C39)</f>
        <v>781 Obklady keramické</v>
      </c>
      <c r="D42" s="218"/>
      <c r="E42" s="219"/>
      <c r="F42" s="220"/>
      <c r="G42" s="221">
        <f>SUM(G39:G41)</f>
        <v>0</v>
      </c>
      <c r="O42" s="195">
        <v>4</v>
      </c>
      <c r="BA42" s="222">
        <f>SUM(BA39:BA41)</f>
        <v>0</v>
      </c>
      <c r="BB42" s="222">
        <f>SUM(BB39:BB41)</f>
        <v>0</v>
      </c>
      <c r="BC42" s="222">
        <f>SUM(BC39:BC41)</f>
        <v>0</v>
      </c>
      <c r="BD42" s="222">
        <f>SUM(BD39:BD41)</f>
        <v>0</v>
      </c>
      <c r="BE42" s="222">
        <f>SUM(BE39:BE41)</f>
        <v>0</v>
      </c>
    </row>
    <row r="43" spans="1:104">
      <c r="A43" s="188" t="s">
        <v>72</v>
      </c>
      <c r="B43" s="189" t="s">
        <v>136</v>
      </c>
      <c r="C43" s="190" t="s">
        <v>137</v>
      </c>
      <c r="D43" s="191"/>
      <c r="E43" s="192"/>
      <c r="F43" s="192"/>
      <c r="G43" s="193"/>
      <c r="H43" s="194"/>
      <c r="I43" s="194"/>
      <c r="O43" s="195">
        <v>1</v>
      </c>
    </row>
    <row r="44" spans="1:104">
      <c r="A44" s="196">
        <v>15</v>
      </c>
      <c r="B44" s="197" t="s">
        <v>138</v>
      </c>
      <c r="C44" s="198" t="s">
        <v>139</v>
      </c>
      <c r="D44" s="199" t="s">
        <v>103</v>
      </c>
      <c r="E44" s="200">
        <v>565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6.9999999999999994E-5</v>
      </c>
    </row>
    <row r="45" spans="1:104">
      <c r="A45" s="203"/>
      <c r="B45" s="204"/>
      <c r="C45" s="205" t="s">
        <v>140</v>
      </c>
      <c r="D45" s="206"/>
      <c r="E45" s="206"/>
      <c r="F45" s="206"/>
      <c r="G45" s="207"/>
      <c r="L45" s="208" t="s">
        <v>140</v>
      </c>
      <c r="O45" s="195">
        <v>3</v>
      </c>
    </row>
    <row r="46" spans="1:104">
      <c r="A46" s="196">
        <v>16</v>
      </c>
      <c r="B46" s="197" t="s">
        <v>141</v>
      </c>
      <c r="C46" s="198" t="s">
        <v>142</v>
      </c>
      <c r="D46" s="199" t="s">
        <v>103</v>
      </c>
      <c r="E46" s="200">
        <v>1130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1.4999999999999999E-4</v>
      </c>
    </row>
    <row r="47" spans="1:104">
      <c r="A47" s="196">
        <v>17</v>
      </c>
      <c r="B47" s="197" t="s">
        <v>143</v>
      </c>
      <c r="C47" s="198" t="s">
        <v>144</v>
      </c>
      <c r="D47" s="199" t="s">
        <v>73</v>
      </c>
      <c r="E47" s="200">
        <v>4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24662022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1E-3</v>
      </c>
    </row>
    <row r="48" spans="1:104">
      <c r="A48" s="196">
        <v>18</v>
      </c>
      <c r="B48" s="197" t="s">
        <v>145</v>
      </c>
      <c r="C48" s="198" t="s">
        <v>146</v>
      </c>
      <c r="D48" s="199" t="s">
        <v>73</v>
      </c>
      <c r="E48" s="200">
        <v>18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 t="s">
        <v>145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1E-3</v>
      </c>
    </row>
    <row r="49" spans="1:104">
      <c r="A49" s="203"/>
      <c r="B49" s="204"/>
      <c r="C49" s="205" t="s">
        <v>147</v>
      </c>
      <c r="D49" s="206"/>
      <c r="E49" s="206"/>
      <c r="F49" s="206"/>
      <c r="G49" s="207"/>
      <c r="L49" s="208" t="s">
        <v>147</v>
      </c>
      <c r="O49" s="195">
        <v>3</v>
      </c>
    </row>
    <row r="50" spans="1:104">
      <c r="A50" s="215"/>
      <c r="B50" s="216" t="s">
        <v>74</v>
      </c>
      <c r="C50" s="217" t="str">
        <f>CONCATENATE(B43," ",C43)</f>
        <v>784 Malby</v>
      </c>
      <c r="D50" s="218"/>
      <c r="E50" s="219"/>
      <c r="F50" s="220"/>
      <c r="G50" s="221">
        <f>SUM(G43:G49)</f>
        <v>0</v>
      </c>
      <c r="O50" s="195">
        <v>4</v>
      </c>
      <c r="BA50" s="222">
        <f>SUM(BA43:BA49)</f>
        <v>0</v>
      </c>
      <c r="BB50" s="222">
        <f>SUM(BB43:BB49)</f>
        <v>0</v>
      </c>
      <c r="BC50" s="222">
        <f>SUM(BC43:BC49)</f>
        <v>0</v>
      </c>
      <c r="BD50" s="222">
        <f>SUM(BD43:BD49)</f>
        <v>0</v>
      </c>
      <c r="BE50" s="222">
        <f>SUM(BE43:BE49)</f>
        <v>0</v>
      </c>
    </row>
    <row r="51" spans="1:104">
      <c r="A51" s="188" t="s">
        <v>72</v>
      </c>
      <c r="B51" s="189" t="s">
        <v>148</v>
      </c>
      <c r="C51" s="190" t="s">
        <v>149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19</v>
      </c>
      <c r="B52" s="197" t="s">
        <v>150</v>
      </c>
      <c r="C52" s="198" t="s">
        <v>151</v>
      </c>
      <c r="D52" s="199" t="s">
        <v>99</v>
      </c>
      <c r="E52" s="200">
        <v>20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9</v>
      </c>
      <c r="AC52" s="167">
        <v>9</v>
      </c>
      <c r="AZ52" s="167">
        <v>4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9</v>
      </c>
      <c r="CZ52" s="167">
        <v>0</v>
      </c>
    </row>
    <row r="53" spans="1:104">
      <c r="A53" s="196">
        <v>20</v>
      </c>
      <c r="B53" s="197" t="s">
        <v>152</v>
      </c>
      <c r="C53" s="198" t="s">
        <v>153</v>
      </c>
      <c r="D53" s="199" t="s">
        <v>99</v>
      </c>
      <c r="E53" s="200">
        <v>30</v>
      </c>
      <c r="F53" s="200">
        <v>0</v>
      </c>
      <c r="G53" s="201">
        <f>E53*F53</f>
        <v>0</v>
      </c>
      <c r="O53" s="195">
        <v>2</v>
      </c>
      <c r="AA53" s="167">
        <v>1</v>
      </c>
      <c r="AB53" s="167">
        <v>9</v>
      </c>
      <c r="AC53" s="167">
        <v>9</v>
      </c>
      <c r="AZ53" s="167">
        <v>4</v>
      </c>
      <c r="BA53" s="167">
        <f>IF(AZ53=1,G53,0)</f>
        <v>0</v>
      </c>
      <c r="BB53" s="167">
        <f>IF(AZ53=2,G53,0)</f>
        <v>0</v>
      </c>
      <c r="BC53" s="167">
        <f>IF(AZ53=3,G53,0)</f>
        <v>0</v>
      </c>
      <c r="BD53" s="167">
        <f>IF(AZ53=4,G53,0)</f>
        <v>0</v>
      </c>
      <c r="BE53" s="167">
        <f>IF(AZ53=5,G53,0)</f>
        <v>0</v>
      </c>
      <c r="CA53" s="202">
        <v>1</v>
      </c>
      <c r="CB53" s="202">
        <v>9</v>
      </c>
      <c r="CZ53" s="167">
        <v>0</v>
      </c>
    </row>
    <row r="54" spans="1:104">
      <c r="A54" s="203"/>
      <c r="B54" s="204"/>
      <c r="C54" s="205" t="s">
        <v>154</v>
      </c>
      <c r="D54" s="206"/>
      <c r="E54" s="206"/>
      <c r="F54" s="206"/>
      <c r="G54" s="207"/>
      <c r="L54" s="208" t="s">
        <v>154</v>
      </c>
      <c r="O54" s="195">
        <v>3</v>
      </c>
    </row>
    <row r="55" spans="1:104" ht="22.5">
      <c r="A55" s="196">
        <v>21</v>
      </c>
      <c r="B55" s="197" t="s">
        <v>155</v>
      </c>
      <c r="C55" s="198" t="s">
        <v>156</v>
      </c>
      <c r="D55" s="199" t="s">
        <v>92</v>
      </c>
      <c r="E55" s="200">
        <v>60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9</v>
      </c>
      <c r="AC55" s="167">
        <v>9</v>
      </c>
      <c r="AZ55" s="167">
        <v>4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9</v>
      </c>
      <c r="CZ55" s="167">
        <v>2.0000000000000002E-5</v>
      </c>
    </row>
    <row r="56" spans="1:104">
      <c r="A56" s="203"/>
      <c r="B56" s="209"/>
      <c r="C56" s="210" t="s">
        <v>157</v>
      </c>
      <c r="D56" s="211"/>
      <c r="E56" s="212">
        <v>24</v>
      </c>
      <c r="F56" s="213"/>
      <c r="G56" s="214"/>
      <c r="M56" s="208" t="s">
        <v>157</v>
      </c>
      <c r="O56" s="195"/>
    </row>
    <row r="57" spans="1:104">
      <c r="A57" s="203"/>
      <c r="B57" s="209"/>
      <c r="C57" s="210" t="s">
        <v>158</v>
      </c>
      <c r="D57" s="211"/>
      <c r="E57" s="212">
        <v>26</v>
      </c>
      <c r="F57" s="213"/>
      <c r="G57" s="214"/>
      <c r="M57" s="208" t="s">
        <v>158</v>
      </c>
      <c r="O57" s="195"/>
    </row>
    <row r="58" spans="1:104">
      <c r="A58" s="203"/>
      <c r="B58" s="209"/>
      <c r="C58" s="210" t="s">
        <v>159</v>
      </c>
      <c r="D58" s="211"/>
      <c r="E58" s="212">
        <v>10</v>
      </c>
      <c r="F58" s="213"/>
      <c r="G58" s="214"/>
      <c r="M58" s="208" t="s">
        <v>159</v>
      </c>
      <c r="O58" s="195"/>
    </row>
    <row r="59" spans="1:104" ht="22.5">
      <c r="A59" s="196">
        <v>22</v>
      </c>
      <c r="B59" s="197" t="s">
        <v>160</v>
      </c>
      <c r="C59" s="198" t="s">
        <v>161</v>
      </c>
      <c r="D59" s="199" t="s">
        <v>92</v>
      </c>
      <c r="E59" s="200">
        <v>8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9</v>
      </c>
      <c r="AC59" s="167">
        <v>9</v>
      </c>
      <c r="AZ59" s="167">
        <v>4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9</v>
      </c>
      <c r="CZ59" s="167">
        <v>4.0000000000000003E-5</v>
      </c>
    </row>
    <row r="60" spans="1:104">
      <c r="A60" s="203"/>
      <c r="B60" s="204"/>
      <c r="C60" s="205" t="s">
        <v>162</v>
      </c>
      <c r="D60" s="206"/>
      <c r="E60" s="206"/>
      <c r="F60" s="206"/>
      <c r="G60" s="207"/>
      <c r="L60" s="208" t="s">
        <v>162</v>
      </c>
      <c r="O60" s="195">
        <v>3</v>
      </c>
    </row>
    <row r="61" spans="1:104" ht="22.5">
      <c r="A61" s="196">
        <v>23</v>
      </c>
      <c r="B61" s="197" t="s">
        <v>163</v>
      </c>
      <c r="C61" s="198" t="s">
        <v>164</v>
      </c>
      <c r="D61" s="199" t="s">
        <v>92</v>
      </c>
      <c r="E61" s="200">
        <v>6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9</v>
      </c>
      <c r="AC61" s="167">
        <v>9</v>
      </c>
      <c r="AZ61" s="167">
        <v>4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9</v>
      </c>
      <c r="CZ61" s="167">
        <v>9.0000000000000006E-5</v>
      </c>
    </row>
    <row r="62" spans="1:104">
      <c r="A62" s="203"/>
      <c r="B62" s="204"/>
      <c r="C62" s="205" t="s">
        <v>165</v>
      </c>
      <c r="D62" s="206"/>
      <c r="E62" s="206"/>
      <c r="F62" s="206"/>
      <c r="G62" s="207"/>
      <c r="L62" s="208" t="s">
        <v>165</v>
      </c>
      <c r="O62" s="195">
        <v>3</v>
      </c>
    </row>
    <row r="63" spans="1:104" ht="22.5">
      <c r="A63" s="196">
        <v>24</v>
      </c>
      <c r="B63" s="197" t="s">
        <v>166</v>
      </c>
      <c r="C63" s="198" t="s">
        <v>167</v>
      </c>
      <c r="D63" s="199" t="s">
        <v>92</v>
      </c>
      <c r="E63" s="200">
        <v>1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9</v>
      </c>
      <c r="AC63" s="167">
        <v>9</v>
      </c>
      <c r="AZ63" s="167">
        <v>4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9</v>
      </c>
      <c r="CZ63" s="167">
        <v>0</v>
      </c>
    </row>
    <row r="64" spans="1:104">
      <c r="A64" s="203"/>
      <c r="B64" s="204"/>
      <c r="C64" s="205" t="s">
        <v>168</v>
      </c>
      <c r="D64" s="206"/>
      <c r="E64" s="206"/>
      <c r="F64" s="206"/>
      <c r="G64" s="207"/>
      <c r="L64" s="208" t="s">
        <v>168</v>
      </c>
      <c r="O64" s="195">
        <v>3</v>
      </c>
    </row>
    <row r="65" spans="1:104" ht="22.5">
      <c r="A65" s="196">
        <v>25</v>
      </c>
      <c r="B65" s="197" t="s">
        <v>169</v>
      </c>
      <c r="C65" s="198" t="s">
        <v>170</v>
      </c>
      <c r="D65" s="199" t="s">
        <v>92</v>
      </c>
      <c r="E65" s="200">
        <v>1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9</v>
      </c>
      <c r="AC65" s="167">
        <v>9</v>
      </c>
      <c r="AZ65" s="167">
        <v>4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9</v>
      </c>
      <c r="CZ65" s="167">
        <v>3.2000000000000003E-4</v>
      </c>
    </row>
    <row r="66" spans="1:104">
      <c r="A66" s="203"/>
      <c r="B66" s="204"/>
      <c r="C66" s="205" t="s">
        <v>171</v>
      </c>
      <c r="D66" s="206"/>
      <c r="E66" s="206"/>
      <c r="F66" s="206"/>
      <c r="G66" s="207"/>
      <c r="L66" s="208" t="s">
        <v>171</v>
      </c>
      <c r="O66" s="195">
        <v>3</v>
      </c>
    </row>
    <row r="67" spans="1:104">
      <c r="A67" s="196">
        <v>26</v>
      </c>
      <c r="B67" s="197" t="s">
        <v>172</v>
      </c>
      <c r="C67" s="198" t="s">
        <v>173</v>
      </c>
      <c r="D67" s="199" t="s">
        <v>92</v>
      </c>
      <c r="E67" s="200">
        <v>48</v>
      </c>
      <c r="F67" s="200">
        <v>0</v>
      </c>
      <c r="G67" s="201">
        <f>E67*F67</f>
        <v>0</v>
      </c>
      <c r="O67" s="195">
        <v>2</v>
      </c>
      <c r="AA67" s="167">
        <v>1</v>
      </c>
      <c r="AB67" s="167">
        <v>9</v>
      </c>
      <c r="AC67" s="167">
        <v>9</v>
      </c>
      <c r="AZ67" s="167">
        <v>4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</v>
      </c>
      <c r="CB67" s="202">
        <v>9</v>
      </c>
      <c r="CZ67" s="167">
        <v>0</v>
      </c>
    </row>
    <row r="68" spans="1:104">
      <c r="A68" s="203"/>
      <c r="B68" s="204"/>
      <c r="C68" s="205" t="s">
        <v>174</v>
      </c>
      <c r="D68" s="206"/>
      <c r="E68" s="206"/>
      <c r="F68" s="206"/>
      <c r="G68" s="207"/>
      <c r="L68" s="208" t="s">
        <v>174</v>
      </c>
      <c r="O68" s="195">
        <v>3</v>
      </c>
    </row>
    <row r="69" spans="1:104">
      <c r="A69" s="196">
        <v>27</v>
      </c>
      <c r="B69" s="197" t="s">
        <v>175</v>
      </c>
      <c r="C69" s="198" t="s">
        <v>176</v>
      </c>
      <c r="D69" s="199" t="s">
        <v>92</v>
      </c>
      <c r="E69" s="200">
        <v>10</v>
      </c>
      <c r="F69" s="200">
        <v>0</v>
      </c>
      <c r="G69" s="201">
        <f>E69*F69</f>
        <v>0</v>
      </c>
      <c r="O69" s="195">
        <v>2</v>
      </c>
      <c r="AA69" s="167">
        <v>1</v>
      </c>
      <c r="AB69" s="167">
        <v>9</v>
      </c>
      <c r="AC69" s="167">
        <v>9</v>
      </c>
      <c r="AZ69" s="167">
        <v>4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</v>
      </c>
      <c r="CB69" s="202">
        <v>9</v>
      </c>
      <c r="CZ69" s="167">
        <v>0</v>
      </c>
    </row>
    <row r="70" spans="1:104">
      <c r="A70" s="203"/>
      <c r="B70" s="204"/>
      <c r="C70" s="205" t="s">
        <v>177</v>
      </c>
      <c r="D70" s="206"/>
      <c r="E70" s="206"/>
      <c r="F70" s="206"/>
      <c r="G70" s="207"/>
      <c r="L70" s="208" t="s">
        <v>177</v>
      </c>
      <c r="O70" s="195">
        <v>3</v>
      </c>
    </row>
    <row r="71" spans="1:104">
      <c r="A71" s="196">
        <v>28</v>
      </c>
      <c r="B71" s="197" t="s">
        <v>178</v>
      </c>
      <c r="C71" s="198" t="s">
        <v>179</v>
      </c>
      <c r="D71" s="199" t="s">
        <v>92</v>
      </c>
      <c r="E71" s="200">
        <v>10</v>
      </c>
      <c r="F71" s="200">
        <v>0</v>
      </c>
      <c r="G71" s="201">
        <f>E71*F71</f>
        <v>0</v>
      </c>
      <c r="O71" s="195">
        <v>2</v>
      </c>
      <c r="AA71" s="167">
        <v>1</v>
      </c>
      <c r="AB71" s="167">
        <v>9</v>
      </c>
      <c r="AC71" s="167">
        <v>9</v>
      </c>
      <c r="AZ71" s="167">
        <v>4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</v>
      </c>
      <c r="CB71" s="202">
        <v>9</v>
      </c>
      <c r="CZ71" s="167">
        <v>0</v>
      </c>
    </row>
    <row r="72" spans="1:104">
      <c r="A72" s="203"/>
      <c r="B72" s="204"/>
      <c r="C72" s="205" t="s">
        <v>180</v>
      </c>
      <c r="D72" s="206"/>
      <c r="E72" s="206"/>
      <c r="F72" s="206"/>
      <c r="G72" s="207"/>
      <c r="L72" s="208" t="s">
        <v>180</v>
      </c>
      <c r="O72" s="195">
        <v>3</v>
      </c>
    </row>
    <row r="73" spans="1:104" ht="22.5">
      <c r="A73" s="196">
        <v>29</v>
      </c>
      <c r="B73" s="197" t="s">
        <v>181</v>
      </c>
      <c r="C73" s="198" t="s">
        <v>182</v>
      </c>
      <c r="D73" s="199" t="s">
        <v>92</v>
      </c>
      <c r="E73" s="200">
        <v>11</v>
      </c>
      <c r="F73" s="200">
        <v>0</v>
      </c>
      <c r="G73" s="201">
        <f>E73*F73</f>
        <v>0</v>
      </c>
      <c r="O73" s="195">
        <v>2</v>
      </c>
      <c r="AA73" s="167">
        <v>1</v>
      </c>
      <c r="AB73" s="167">
        <v>9</v>
      </c>
      <c r="AC73" s="167">
        <v>9</v>
      </c>
      <c r="AZ73" s="167">
        <v>4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</v>
      </c>
      <c r="CB73" s="202">
        <v>9</v>
      </c>
      <c r="CZ73" s="167">
        <v>4.0000000000000003E-5</v>
      </c>
    </row>
    <row r="74" spans="1:104">
      <c r="A74" s="203"/>
      <c r="B74" s="204"/>
      <c r="C74" s="205" t="s">
        <v>183</v>
      </c>
      <c r="D74" s="206"/>
      <c r="E74" s="206"/>
      <c r="F74" s="206"/>
      <c r="G74" s="207"/>
      <c r="L74" s="208" t="s">
        <v>183</v>
      </c>
      <c r="O74" s="195">
        <v>3</v>
      </c>
    </row>
    <row r="75" spans="1:104" ht="22.5">
      <c r="A75" s="196">
        <v>30</v>
      </c>
      <c r="B75" s="197" t="s">
        <v>184</v>
      </c>
      <c r="C75" s="198" t="s">
        <v>185</v>
      </c>
      <c r="D75" s="199" t="s">
        <v>92</v>
      </c>
      <c r="E75" s="200">
        <v>9</v>
      </c>
      <c r="F75" s="200">
        <v>0</v>
      </c>
      <c r="G75" s="201">
        <f>E75*F75</f>
        <v>0</v>
      </c>
      <c r="O75" s="195">
        <v>2</v>
      </c>
      <c r="AA75" s="167">
        <v>1</v>
      </c>
      <c r="AB75" s="167">
        <v>9</v>
      </c>
      <c r="AC75" s="167">
        <v>9</v>
      </c>
      <c r="AZ75" s="167">
        <v>4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</v>
      </c>
      <c r="CB75" s="202">
        <v>9</v>
      </c>
      <c r="CZ75" s="167">
        <v>1.1E-4</v>
      </c>
    </row>
    <row r="76" spans="1:104">
      <c r="A76" s="203"/>
      <c r="B76" s="204"/>
      <c r="C76" s="205"/>
      <c r="D76" s="206"/>
      <c r="E76" s="206"/>
      <c r="F76" s="206"/>
      <c r="G76" s="207"/>
      <c r="L76" s="208"/>
      <c r="O76" s="195">
        <v>3</v>
      </c>
    </row>
    <row r="77" spans="1:104" ht="22.5">
      <c r="A77" s="196">
        <v>31</v>
      </c>
      <c r="B77" s="197" t="s">
        <v>186</v>
      </c>
      <c r="C77" s="198" t="s">
        <v>187</v>
      </c>
      <c r="D77" s="199" t="s">
        <v>92</v>
      </c>
      <c r="E77" s="200">
        <v>4</v>
      </c>
      <c r="F77" s="200">
        <v>0</v>
      </c>
      <c r="G77" s="201">
        <f>E77*F77</f>
        <v>0</v>
      </c>
      <c r="O77" s="195">
        <v>2</v>
      </c>
      <c r="AA77" s="167">
        <v>1</v>
      </c>
      <c r="AB77" s="167">
        <v>9</v>
      </c>
      <c r="AC77" s="167">
        <v>9</v>
      </c>
      <c r="AZ77" s="167">
        <v>4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</v>
      </c>
      <c r="CB77" s="202">
        <v>9</v>
      </c>
      <c r="CZ77" s="167">
        <v>1.1E-4</v>
      </c>
    </row>
    <row r="78" spans="1:104" ht="22.5">
      <c r="A78" s="196">
        <v>32</v>
      </c>
      <c r="B78" s="197" t="s">
        <v>188</v>
      </c>
      <c r="C78" s="198" t="s">
        <v>189</v>
      </c>
      <c r="D78" s="199" t="s">
        <v>92</v>
      </c>
      <c r="E78" s="200">
        <v>18</v>
      </c>
      <c r="F78" s="200">
        <v>0</v>
      </c>
      <c r="G78" s="201">
        <f>E78*F78</f>
        <v>0</v>
      </c>
      <c r="O78" s="195">
        <v>2</v>
      </c>
      <c r="AA78" s="167">
        <v>1</v>
      </c>
      <c r="AB78" s="167">
        <v>9</v>
      </c>
      <c r="AC78" s="167">
        <v>9</v>
      </c>
      <c r="AZ78" s="167">
        <v>4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</v>
      </c>
      <c r="CB78" s="202">
        <v>9</v>
      </c>
      <c r="CZ78" s="167">
        <v>4.0000000000000003E-5</v>
      </c>
    </row>
    <row r="79" spans="1:104" ht="22.5">
      <c r="A79" s="196">
        <v>33</v>
      </c>
      <c r="B79" s="197" t="s">
        <v>190</v>
      </c>
      <c r="C79" s="198" t="s">
        <v>191</v>
      </c>
      <c r="D79" s="199" t="s">
        <v>92</v>
      </c>
      <c r="E79" s="200">
        <v>6</v>
      </c>
      <c r="F79" s="200">
        <v>0</v>
      </c>
      <c r="G79" s="201">
        <f>E79*F79</f>
        <v>0</v>
      </c>
      <c r="O79" s="195">
        <v>2</v>
      </c>
      <c r="AA79" s="167">
        <v>1</v>
      </c>
      <c r="AB79" s="167">
        <v>9</v>
      </c>
      <c r="AC79" s="167">
        <v>9</v>
      </c>
      <c r="AZ79" s="167">
        <v>4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</v>
      </c>
      <c r="CB79" s="202">
        <v>9</v>
      </c>
      <c r="CZ79" s="167">
        <v>1.2E-4</v>
      </c>
    </row>
    <row r="80" spans="1:104">
      <c r="A80" s="203"/>
      <c r="B80" s="204"/>
      <c r="C80" s="205" t="s">
        <v>192</v>
      </c>
      <c r="D80" s="206"/>
      <c r="E80" s="206"/>
      <c r="F80" s="206"/>
      <c r="G80" s="207"/>
      <c r="L80" s="208" t="s">
        <v>192</v>
      </c>
      <c r="O80" s="195">
        <v>3</v>
      </c>
    </row>
    <row r="81" spans="1:104" ht="22.5">
      <c r="A81" s="196">
        <v>34</v>
      </c>
      <c r="B81" s="197" t="s">
        <v>193</v>
      </c>
      <c r="C81" s="198" t="s">
        <v>194</v>
      </c>
      <c r="D81" s="199" t="s">
        <v>92</v>
      </c>
      <c r="E81" s="200">
        <v>2</v>
      </c>
      <c r="F81" s="200">
        <v>0</v>
      </c>
      <c r="G81" s="201">
        <f>E81*F81</f>
        <v>0</v>
      </c>
      <c r="O81" s="195">
        <v>2</v>
      </c>
      <c r="AA81" s="167">
        <v>1</v>
      </c>
      <c r="AB81" s="167">
        <v>9</v>
      </c>
      <c r="AC81" s="167">
        <v>9</v>
      </c>
      <c r="AZ81" s="167">
        <v>4</v>
      </c>
      <c r="BA81" s="167">
        <f>IF(AZ81=1,G81,0)</f>
        <v>0</v>
      </c>
      <c r="BB81" s="167">
        <f>IF(AZ81=2,G81,0)</f>
        <v>0</v>
      </c>
      <c r="BC81" s="167">
        <f>IF(AZ81=3,G81,0)</f>
        <v>0</v>
      </c>
      <c r="BD81" s="167">
        <f>IF(AZ81=4,G81,0)</f>
        <v>0</v>
      </c>
      <c r="BE81" s="167">
        <f>IF(AZ81=5,G81,0)</f>
        <v>0</v>
      </c>
      <c r="CA81" s="202">
        <v>1</v>
      </c>
      <c r="CB81" s="202">
        <v>9</v>
      </c>
      <c r="CZ81" s="167">
        <v>5.0000000000000002E-5</v>
      </c>
    </row>
    <row r="82" spans="1:104">
      <c r="A82" s="203"/>
      <c r="B82" s="204"/>
      <c r="C82" s="205" t="s">
        <v>195</v>
      </c>
      <c r="D82" s="206"/>
      <c r="E82" s="206"/>
      <c r="F82" s="206"/>
      <c r="G82" s="207"/>
      <c r="L82" s="208" t="s">
        <v>195</v>
      </c>
      <c r="O82" s="195">
        <v>3</v>
      </c>
    </row>
    <row r="83" spans="1:104">
      <c r="A83" s="196">
        <v>35</v>
      </c>
      <c r="B83" s="197" t="s">
        <v>196</v>
      </c>
      <c r="C83" s="198" t="s">
        <v>197</v>
      </c>
      <c r="D83" s="199" t="s">
        <v>92</v>
      </c>
      <c r="E83" s="200">
        <v>2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9</v>
      </c>
      <c r="AC83" s="167">
        <v>9</v>
      </c>
      <c r="AZ83" s="167">
        <v>4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9</v>
      </c>
      <c r="CZ83" s="167">
        <v>0</v>
      </c>
    </row>
    <row r="84" spans="1:104">
      <c r="A84" s="203"/>
      <c r="B84" s="204"/>
      <c r="C84" s="205" t="s">
        <v>198</v>
      </c>
      <c r="D84" s="206"/>
      <c r="E84" s="206"/>
      <c r="F84" s="206"/>
      <c r="G84" s="207"/>
      <c r="L84" s="208" t="s">
        <v>198</v>
      </c>
      <c r="O84" s="195">
        <v>3</v>
      </c>
    </row>
    <row r="85" spans="1:104" ht="22.5">
      <c r="A85" s="196">
        <v>36</v>
      </c>
      <c r="B85" s="197" t="s">
        <v>199</v>
      </c>
      <c r="C85" s="198" t="s">
        <v>200</v>
      </c>
      <c r="D85" s="199" t="s">
        <v>92</v>
      </c>
      <c r="E85" s="200">
        <v>1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9</v>
      </c>
      <c r="AC85" s="167">
        <v>9</v>
      </c>
      <c r="AZ85" s="167">
        <v>4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9</v>
      </c>
      <c r="CZ85" s="167">
        <v>0</v>
      </c>
    </row>
    <row r="86" spans="1:104" ht="22.5">
      <c r="A86" s="203"/>
      <c r="B86" s="204"/>
      <c r="C86" s="205" t="s">
        <v>201</v>
      </c>
      <c r="D86" s="206"/>
      <c r="E86" s="206"/>
      <c r="F86" s="206"/>
      <c r="G86" s="207"/>
      <c r="L86" s="208" t="s">
        <v>201</v>
      </c>
      <c r="O86" s="195">
        <v>3</v>
      </c>
    </row>
    <row r="87" spans="1:104">
      <c r="A87" s="203"/>
      <c r="B87" s="204"/>
      <c r="C87" s="205" t="s">
        <v>202</v>
      </c>
      <c r="D87" s="206"/>
      <c r="E87" s="206"/>
      <c r="F87" s="206"/>
      <c r="G87" s="207"/>
      <c r="L87" s="208" t="s">
        <v>202</v>
      </c>
      <c r="O87" s="195">
        <v>3</v>
      </c>
    </row>
    <row r="88" spans="1:104">
      <c r="A88" s="196">
        <v>37</v>
      </c>
      <c r="B88" s="197" t="s">
        <v>203</v>
      </c>
      <c r="C88" s="198" t="s">
        <v>204</v>
      </c>
      <c r="D88" s="199" t="s">
        <v>92</v>
      </c>
      <c r="E88" s="200">
        <v>40</v>
      </c>
      <c r="F88" s="200">
        <v>0</v>
      </c>
      <c r="G88" s="201">
        <f>E88*F88</f>
        <v>0</v>
      </c>
      <c r="O88" s="195">
        <v>2</v>
      </c>
      <c r="AA88" s="167">
        <v>1</v>
      </c>
      <c r="AB88" s="167">
        <v>9</v>
      </c>
      <c r="AC88" s="167">
        <v>9</v>
      </c>
      <c r="AZ88" s="167">
        <v>4</v>
      </c>
      <c r="BA88" s="167">
        <f>IF(AZ88=1,G88,0)</f>
        <v>0</v>
      </c>
      <c r="BB88" s="167">
        <f>IF(AZ88=2,G88,0)</f>
        <v>0</v>
      </c>
      <c r="BC88" s="167">
        <f>IF(AZ88=3,G88,0)</f>
        <v>0</v>
      </c>
      <c r="BD88" s="167">
        <f>IF(AZ88=4,G88,0)</f>
        <v>0</v>
      </c>
      <c r="BE88" s="167">
        <f>IF(AZ88=5,G88,0)</f>
        <v>0</v>
      </c>
      <c r="CA88" s="202">
        <v>1</v>
      </c>
      <c r="CB88" s="202">
        <v>9</v>
      </c>
      <c r="CZ88" s="167">
        <v>5.0000000000000001E-3</v>
      </c>
    </row>
    <row r="89" spans="1:104">
      <c r="A89" s="203"/>
      <c r="B89" s="204"/>
      <c r="C89" s="205" t="s">
        <v>205</v>
      </c>
      <c r="D89" s="206"/>
      <c r="E89" s="206"/>
      <c r="F89" s="206"/>
      <c r="G89" s="207"/>
      <c r="L89" s="208" t="s">
        <v>205</v>
      </c>
      <c r="O89" s="195">
        <v>3</v>
      </c>
    </row>
    <row r="90" spans="1:104">
      <c r="A90" s="196">
        <v>38</v>
      </c>
      <c r="B90" s="197" t="s">
        <v>206</v>
      </c>
      <c r="C90" s="198" t="s">
        <v>207</v>
      </c>
      <c r="D90" s="199" t="s">
        <v>208</v>
      </c>
      <c r="E90" s="200">
        <v>6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9</v>
      </c>
      <c r="AC90" s="167">
        <v>9</v>
      </c>
      <c r="AZ90" s="167">
        <v>4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9</v>
      </c>
      <c r="CZ90" s="167">
        <v>0</v>
      </c>
    </row>
    <row r="91" spans="1:104">
      <c r="A91" s="203"/>
      <c r="B91" s="204"/>
      <c r="C91" s="205" t="s">
        <v>209</v>
      </c>
      <c r="D91" s="206"/>
      <c r="E91" s="206"/>
      <c r="F91" s="206"/>
      <c r="G91" s="207"/>
      <c r="L91" s="208" t="s">
        <v>209</v>
      </c>
      <c r="O91" s="195">
        <v>3</v>
      </c>
    </row>
    <row r="92" spans="1:104">
      <c r="A92" s="196">
        <v>39</v>
      </c>
      <c r="B92" s="197" t="s">
        <v>210</v>
      </c>
      <c r="C92" s="198" t="s">
        <v>211</v>
      </c>
      <c r="D92" s="199" t="s">
        <v>92</v>
      </c>
      <c r="E92" s="200">
        <v>35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9</v>
      </c>
      <c r="AC92" s="167">
        <v>9</v>
      </c>
      <c r="AZ92" s="167">
        <v>4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9</v>
      </c>
      <c r="CZ92" s="167">
        <v>0</v>
      </c>
    </row>
    <row r="93" spans="1:104">
      <c r="A93" s="203"/>
      <c r="B93" s="204"/>
      <c r="C93" s="205" t="s">
        <v>212</v>
      </c>
      <c r="D93" s="206"/>
      <c r="E93" s="206"/>
      <c r="F93" s="206"/>
      <c r="G93" s="207"/>
      <c r="L93" s="208" t="s">
        <v>212</v>
      </c>
      <c r="O93" s="195">
        <v>3</v>
      </c>
    </row>
    <row r="94" spans="1:104">
      <c r="A94" s="196">
        <v>40</v>
      </c>
      <c r="B94" s="197" t="s">
        <v>213</v>
      </c>
      <c r="C94" s="198" t="s">
        <v>214</v>
      </c>
      <c r="D94" s="199" t="s">
        <v>92</v>
      </c>
      <c r="E94" s="200">
        <v>40</v>
      </c>
      <c r="F94" s="200">
        <v>0</v>
      </c>
      <c r="G94" s="201">
        <f>E94*F94</f>
        <v>0</v>
      </c>
      <c r="O94" s="195">
        <v>2</v>
      </c>
      <c r="AA94" s="167">
        <v>1</v>
      </c>
      <c r="AB94" s="167">
        <v>9</v>
      </c>
      <c r="AC94" s="167">
        <v>9</v>
      </c>
      <c r="AZ94" s="167">
        <v>4</v>
      </c>
      <c r="BA94" s="167">
        <f>IF(AZ94=1,G94,0)</f>
        <v>0</v>
      </c>
      <c r="BB94" s="167">
        <f>IF(AZ94=2,G94,0)</f>
        <v>0</v>
      </c>
      <c r="BC94" s="167">
        <f>IF(AZ94=3,G94,0)</f>
        <v>0</v>
      </c>
      <c r="BD94" s="167">
        <f>IF(AZ94=4,G94,0)</f>
        <v>0</v>
      </c>
      <c r="BE94" s="167">
        <f>IF(AZ94=5,G94,0)</f>
        <v>0</v>
      </c>
      <c r="CA94" s="202">
        <v>1</v>
      </c>
      <c r="CB94" s="202">
        <v>9</v>
      </c>
      <c r="CZ94" s="167">
        <v>0</v>
      </c>
    </row>
    <row r="95" spans="1:104">
      <c r="A95" s="203"/>
      <c r="B95" s="204"/>
      <c r="C95" s="205" t="s">
        <v>215</v>
      </c>
      <c r="D95" s="206"/>
      <c r="E95" s="206"/>
      <c r="F95" s="206"/>
      <c r="G95" s="207"/>
      <c r="L95" s="208" t="s">
        <v>215</v>
      </c>
      <c r="O95" s="195">
        <v>3</v>
      </c>
    </row>
    <row r="96" spans="1:104">
      <c r="A96" s="196">
        <v>41</v>
      </c>
      <c r="B96" s="197" t="s">
        <v>216</v>
      </c>
      <c r="C96" s="198" t="s">
        <v>217</v>
      </c>
      <c r="D96" s="199" t="s">
        <v>92</v>
      </c>
      <c r="E96" s="200">
        <v>1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9</v>
      </c>
      <c r="AC96" s="167">
        <v>9</v>
      </c>
      <c r="AZ96" s="167">
        <v>4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9</v>
      </c>
      <c r="CZ96" s="167">
        <v>0</v>
      </c>
    </row>
    <row r="97" spans="1:104">
      <c r="A97" s="203"/>
      <c r="B97" s="204"/>
      <c r="C97" s="205" t="s">
        <v>218</v>
      </c>
      <c r="D97" s="206"/>
      <c r="E97" s="206"/>
      <c r="F97" s="206"/>
      <c r="G97" s="207"/>
      <c r="L97" s="208" t="s">
        <v>218</v>
      </c>
      <c r="O97" s="195">
        <v>3</v>
      </c>
    </row>
    <row r="98" spans="1:104" ht="22.5">
      <c r="A98" s="196">
        <v>42</v>
      </c>
      <c r="B98" s="197" t="s">
        <v>219</v>
      </c>
      <c r="C98" s="198" t="s">
        <v>220</v>
      </c>
      <c r="D98" s="199" t="s">
        <v>92</v>
      </c>
      <c r="E98" s="200">
        <v>6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9</v>
      </c>
      <c r="AC98" s="167">
        <v>9</v>
      </c>
      <c r="AZ98" s="167">
        <v>4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9</v>
      </c>
      <c r="CZ98" s="167">
        <v>2.5000000000000001E-4</v>
      </c>
    </row>
    <row r="99" spans="1:104">
      <c r="A99" s="203"/>
      <c r="B99" s="204"/>
      <c r="C99" s="205" t="s">
        <v>221</v>
      </c>
      <c r="D99" s="206"/>
      <c r="E99" s="206"/>
      <c r="F99" s="206"/>
      <c r="G99" s="207"/>
      <c r="L99" s="208" t="s">
        <v>221</v>
      </c>
      <c r="O99" s="195">
        <v>3</v>
      </c>
    </row>
    <row r="100" spans="1:104" ht="22.5">
      <c r="A100" s="196">
        <v>43</v>
      </c>
      <c r="B100" s="197" t="s">
        <v>222</v>
      </c>
      <c r="C100" s="198" t="s">
        <v>223</v>
      </c>
      <c r="D100" s="199" t="s">
        <v>99</v>
      </c>
      <c r="E100" s="200">
        <v>120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9</v>
      </c>
      <c r="AC100" s="167">
        <v>9</v>
      </c>
      <c r="AZ100" s="167">
        <v>4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9</v>
      </c>
      <c r="CZ100" s="167">
        <v>1.7000000000000001E-4</v>
      </c>
    </row>
    <row r="101" spans="1:104">
      <c r="A101" s="196">
        <v>44</v>
      </c>
      <c r="B101" s="197" t="s">
        <v>224</v>
      </c>
      <c r="C101" s="198" t="s">
        <v>225</v>
      </c>
      <c r="D101" s="199" t="s">
        <v>92</v>
      </c>
      <c r="E101" s="200">
        <v>1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9</v>
      </c>
      <c r="AC101" s="167">
        <v>9</v>
      </c>
      <c r="AZ101" s="167">
        <v>4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9</v>
      </c>
      <c r="CZ101" s="167">
        <v>0</v>
      </c>
    </row>
    <row r="102" spans="1:104" ht="22.5">
      <c r="A102" s="203"/>
      <c r="B102" s="204"/>
      <c r="C102" s="205" t="s">
        <v>226</v>
      </c>
      <c r="D102" s="206"/>
      <c r="E102" s="206"/>
      <c r="F102" s="206"/>
      <c r="G102" s="207"/>
      <c r="L102" s="208" t="s">
        <v>226</v>
      </c>
      <c r="O102" s="195">
        <v>3</v>
      </c>
    </row>
    <row r="103" spans="1:104" ht="22.5">
      <c r="A103" s="196">
        <v>45</v>
      </c>
      <c r="B103" s="197" t="s">
        <v>227</v>
      </c>
      <c r="C103" s="198" t="s">
        <v>228</v>
      </c>
      <c r="D103" s="199" t="s">
        <v>99</v>
      </c>
      <c r="E103" s="200">
        <v>470</v>
      </c>
      <c r="F103" s="200">
        <v>0</v>
      </c>
      <c r="G103" s="201">
        <f>E103*F103</f>
        <v>0</v>
      </c>
      <c r="O103" s="195">
        <v>2</v>
      </c>
      <c r="AA103" s="167">
        <v>1</v>
      </c>
      <c r="AB103" s="167">
        <v>9</v>
      </c>
      <c r="AC103" s="167">
        <v>9</v>
      </c>
      <c r="AZ103" s="167">
        <v>4</v>
      </c>
      <c r="BA103" s="167">
        <f>IF(AZ103=1,G103,0)</f>
        <v>0</v>
      </c>
      <c r="BB103" s="167">
        <f>IF(AZ103=2,G103,0)</f>
        <v>0</v>
      </c>
      <c r="BC103" s="167">
        <f>IF(AZ103=3,G103,0)</f>
        <v>0</v>
      </c>
      <c r="BD103" s="167">
        <f>IF(AZ103=4,G103,0)</f>
        <v>0</v>
      </c>
      <c r="BE103" s="167">
        <f>IF(AZ103=5,G103,0)</f>
        <v>0</v>
      </c>
      <c r="CA103" s="202">
        <v>1</v>
      </c>
      <c r="CB103" s="202">
        <v>9</v>
      </c>
      <c r="CZ103" s="167">
        <v>1.6000000000000001E-4</v>
      </c>
    </row>
    <row r="104" spans="1:104">
      <c r="A104" s="203"/>
      <c r="B104" s="209"/>
      <c r="C104" s="210" t="s">
        <v>229</v>
      </c>
      <c r="D104" s="211"/>
      <c r="E104" s="212">
        <v>420</v>
      </c>
      <c r="F104" s="213"/>
      <c r="G104" s="214"/>
      <c r="M104" s="208" t="s">
        <v>229</v>
      </c>
      <c r="O104" s="195"/>
    </row>
    <row r="105" spans="1:104">
      <c r="A105" s="203"/>
      <c r="B105" s="209"/>
      <c r="C105" s="210" t="s">
        <v>230</v>
      </c>
      <c r="D105" s="211"/>
      <c r="E105" s="212">
        <v>50</v>
      </c>
      <c r="F105" s="213"/>
      <c r="G105" s="214"/>
      <c r="M105" s="208" t="s">
        <v>230</v>
      </c>
      <c r="O105" s="195"/>
    </row>
    <row r="106" spans="1:104" ht="22.5">
      <c r="A106" s="196">
        <v>46</v>
      </c>
      <c r="B106" s="197" t="s">
        <v>231</v>
      </c>
      <c r="C106" s="198" t="s">
        <v>232</v>
      </c>
      <c r="D106" s="199" t="s">
        <v>99</v>
      </c>
      <c r="E106" s="200">
        <v>385</v>
      </c>
      <c r="F106" s="200">
        <v>0</v>
      </c>
      <c r="G106" s="201">
        <f>E106*F106</f>
        <v>0</v>
      </c>
      <c r="O106" s="195">
        <v>2</v>
      </c>
      <c r="AA106" s="167">
        <v>1</v>
      </c>
      <c r="AB106" s="167">
        <v>9</v>
      </c>
      <c r="AC106" s="167">
        <v>9</v>
      </c>
      <c r="AZ106" s="167">
        <v>4</v>
      </c>
      <c r="BA106" s="167">
        <f>IF(AZ106=1,G106,0)</f>
        <v>0</v>
      </c>
      <c r="BB106" s="167">
        <f>IF(AZ106=2,G106,0)</f>
        <v>0</v>
      </c>
      <c r="BC106" s="167">
        <f>IF(AZ106=3,G106,0)</f>
        <v>0</v>
      </c>
      <c r="BD106" s="167">
        <f>IF(AZ106=4,G106,0)</f>
        <v>0</v>
      </c>
      <c r="BE106" s="167">
        <f>IF(AZ106=5,G106,0)</f>
        <v>0</v>
      </c>
      <c r="CA106" s="202">
        <v>1</v>
      </c>
      <c r="CB106" s="202">
        <v>9</v>
      </c>
      <c r="CZ106" s="167">
        <v>2.3000000000000001E-4</v>
      </c>
    </row>
    <row r="107" spans="1:104">
      <c r="A107" s="203"/>
      <c r="B107" s="209"/>
      <c r="C107" s="210" t="s">
        <v>233</v>
      </c>
      <c r="D107" s="211"/>
      <c r="E107" s="212">
        <v>50</v>
      </c>
      <c r="F107" s="213"/>
      <c r="G107" s="214"/>
      <c r="M107" s="208" t="s">
        <v>233</v>
      </c>
      <c r="O107" s="195"/>
    </row>
    <row r="108" spans="1:104">
      <c r="A108" s="203"/>
      <c r="B108" s="209"/>
      <c r="C108" s="210" t="s">
        <v>234</v>
      </c>
      <c r="D108" s="211"/>
      <c r="E108" s="212">
        <v>160</v>
      </c>
      <c r="F108" s="213"/>
      <c r="G108" s="214"/>
      <c r="M108" s="208" t="s">
        <v>234</v>
      </c>
      <c r="O108" s="195"/>
    </row>
    <row r="109" spans="1:104">
      <c r="A109" s="203"/>
      <c r="B109" s="209"/>
      <c r="C109" s="210" t="s">
        <v>235</v>
      </c>
      <c r="D109" s="211"/>
      <c r="E109" s="212">
        <v>60</v>
      </c>
      <c r="F109" s="213"/>
      <c r="G109" s="214"/>
      <c r="M109" s="208" t="s">
        <v>235</v>
      </c>
      <c r="O109" s="195"/>
    </row>
    <row r="110" spans="1:104">
      <c r="A110" s="203"/>
      <c r="B110" s="209"/>
      <c r="C110" s="210" t="s">
        <v>236</v>
      </c>
      <c r="D110" s="211"/>
      <c r="E110" s="212">
        <v>70</v>
      </c>
      <c r="F110" s="213"/>
      <c r="G110" s="214"/>
      <c r="M110" s="208" t="s">
        <v>236</v>
      </c>
      <c r="O110" s="195"/>
    </row>
    <row r="111" spans="1:104">
      <c r="A111" s="203"/>
      <c r="B111" s="209"/>
      <c r="C111" s="210" t="s">
        <v>237</v>
      </c>
      <c r="D111" s="211"/>
      <c r="E111" s="212">
        <v>45</v>
      </c>
      <c r="F111" s="213"/>
      <c r="G111" s="214"/>
      <c r="M111" s="208" t="s">
        <v>237</v>
      </c>
      <c r="O111" s="195"/>
    </row>
    <row r="112" spans="1:104" ht="22.5">
      <c r="A112" s="196">
        <v>47</v>
      </c>
      <c r="B112" s="197" t="s">
        <v>238</v>
      </c>
      <c r="C112" s="198" t="s">
        <v>239</v>
      </c>
      <c r="D112" s="199" t="s">
        <v>99</v>
      </c>
      <c r="E112" s="200">
        <v>30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9</v>
      </c>
      <c r="AC112" s="167">
        <v>9</v>
      </c>
      <c r="AZ112" s="167">
        <v>4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9</v>
      </c>
      <c r="CZ112" s="167">
        <v>4.2999999999999999E-4</v>
      </c>
    </row>
    <row r="113" spans="1:104">
      <c r="A113" s="203"/>
      <c r="B113" s="204"/>
      <c r="C113" s="205" t="s">
        <v>240</v>
      </c>
      <c r="D113" s="206"/>
      <c r="E113" s="206"/>
      <c r="F113" s="206"/>
      <c r="G113" s="207"/>
      <c r="L113" s="208" t="s">
        <v>240</v>
      </c>
      <c r="O113" s="195">
        <v>3</v>
      </c>
    </row>
    <row r="114" spans="1:104">
      <c r="A114" s="196">
        <v>48</v>
      </c>
      <c r="B114" s="197" t="s">
        <v>241</v>
      </c>
      <c r="C114" s="198" t="s">
        <v>242</v>
      </c>
      <c r="D114" s="199" t="s">
        <v>92</v>
      </c>
      <c r="E114" s="200">
        <v>2</v>
      </c>
      <c r="F114" s="200">
        <v>0</v>
      </c>
      <c r="G114" s="201">
        <f>E114*F114</f>
        <v>0</v>
      </c>
      <c r="O114" s="195">
        <v>2</v>
      </c>
      <c r="AA114" s="167">
        <v>1</v>
      </c>
      <c r="AB114" s="167">
        <v>7</v>
      </c>
      <c r="AC114" s="167">
        <v>7</v>
      </c>
      <c r="AZ114" s="167">
        <v>4</v>
      </c>
      <c r="BA114" s="167">
        <f>IF(AZ114=1,G114,0)</f>
        <v>0</v>
      </c>
      <c r="BB114" s="167">
        <f>IF(AZ114=2,G114,0)</f>
        <v>0</v>
      </c>
      <c r="BC114" s="167">
        <f>IF(AZ114=3,G114,0)</f>
        <v>0</v>
      </c>
      <c r="BD114" s="167">
        <f>IF(AZ114=4,G114,0)</f>
        <v>0</v>
      </c>
      <c r="BE114" s="167">
        <f>IF(AZ114=5,G114,0)</f>
        <v>0</v>
      </c>
      <c r="CA114" s="202">
        <v>1</v>
      </c>
      <c r="CB114" s="202">
        <v>7</v>
      </c>
      <c r="CZ114" s="167">
        <v>0</v>
      </c>
    </row>
    <row r="115" spans="1:104">
      <c r="A115" s="203"/>
      <c r="B115" s="204"/>
      <c r="C115" s="205" t="s">
        <v>243</v>
      </c>
      <c r="D115" s="206"/>
      <c r="E115" s="206"/>
      <c r="F115" s="206"/>
      <c r="G115" s="207"/>
      <c r="L115" s="208" t="s">
        <v>243</v>
      </c>
      <c r="O115" s="195">
        <v>3</v>
      </c>
    </row>
    <row r="116" spans="1:104">
      <c r="A116" s="196">
        <v>49</v>
      </c>
      <c r="B116" s="197" t="s">
        <v>244</v>
      </c>
      <c r="C116" s="198" t="s">
        <v>245</v>
      </c>
      <c r="D116" s="199" t="s">
        <v>92</v>
      </c>
      <c r="E116" s="200">
        <v>1</v>
      </c>
      <c r="F116" s="200">
        <v>0</v>
      </c>
      <c r="G116" s="201">
        <f>E116*F116</f>
        <v>0</v>
      </c>
      <c r="O116" s="195">
        <v>2</v>
      </c>
      <c r="AA116" s="167">
        <v>3</v>
      </c>
      <c r="AB116" s="167">
        <v>9</v>
      </c>
      <c r="AC116" s="167" t="s">
        <v>244</v>
      </c>
      <c r="AZ116" s="167">
        <v>3</v>
      </c>
      <c r="BA116" s="167">
        <f>IF(AZ116=1,G116,0)</f>
        <v>0</v>
      </c>
      <c r="BB116" s="167">
        <f>IF(AZ116=2,G116,0)</f>
        <v>0</v>
      </c>
      <c r="BC116" s="167">
        <f>IF(AZ116=3,G116,0)</f>
        <v>0</v>
      </c>
      <c r="BD116" s="167">
        <f>IF(AZ116=4,G116,0)</f>
        <v>0</v>
      </c>
      <c r="BE116" s="167">
        <f>IF(AZ116=5,G116,0)</f>
        <v>0</v>
      </c>
      <c r="CA116" s="202">
        <v>3</v>
      </c>
      <c r="CB116" s="202">
        <v>9</v>
      </c>
      <c r="CZ116" s="167">
        <v>1.5E-3</v>
      </c>
    </row>
    <row r="117" spans="1:104">
      <c r="A117" s="203"/>
      <c r="B117" s="204"/>
      <c r="C117" s="205" t="s">
        <v>246</v>
      </c>
      <c r="D117" s="206"/>
      <c r="E117" s="206"/>
      <c r="F117" s="206"/>
      <c r="G117" s="207"/>
      <c r="L117" s="208" t="s">
        <v>246</v>
      </c>
      <c r="O117" s="195">
        <v>3</v>
      </c>
    </row>
    <row r="118" spans="1:104">
      <c r="A118" s="196">
        <v>50</v>
      </c>
      <c r="B118" s="197" t="s">
        <v>247</v>
      </c>
      <c r="C118" s="198" t="s">
        <v>248</v>
      </c>
      <c r="D118" s="199" t="s">
        <v>92</v>
      </c>
      <c r="E118" s="200">
        <v>30</v>
      </c>
      <c r="F118" s="200">
        <v>0</v>
      </c>
      <c r="G118" s="201">
        <f>E118*F118</f>
        <v>0</v>
      </c>
      <c r="O118" s="195">
        <v>2</v>
      </c>
      <c r="AA118" s="167">
        <v>3</v>
      </c>
      <c r="AB118" s="167">
        <v>9</v>
      </c>
      <c r="AC118" s="167">
        <v>34561401</v>
      </c>
      <c r="AZ118" s="167">
        <v>3</v>
      </c>
      <c r="BA118" s="167">
        <f>IF(AZ118=1,G118,0)</f>
        <v>0</v>
      </c>
      <c r="BB118" s="167">
        <f>IF(AZ118=2,G118,0)</f>
        <v>0</v>
      </c>
      <c r="BC118" s="167">
        <f>IF(AZ118=3,G118,0)</f>
        <v>0</v>
      </c>
      <c r="BD118" s="167">
        <f>IF(AZ118=4,G118,0)</f>
        <v>0</v>
      </c>
      <c r="BE118" s="167">
        <f>IF(AZ118=5,G118,0)</f>
        <v>0</v>
      </c>
      <c r="CA118" s="202">
        <v>3</v>
      </c>
      <c r="CB118" s="202">
        <v>9</v>
      </c>
      <c r="CZ118" s="167">
        <v>0</v>
      </c>
    </row>
    <row r="119" spans="1:104">
      <c r="A119" s="196">
        <v>51</v>
      </c>
      <c r="B119" s="197" t="s">
        <v>249</v>
      </c>
      <c r="C119" s="198" t="s">
        <v>250</v>
      </c>
      <c r="D119" s="199" t="s">
        <v>92</v>
      </c>
      <c r="E119" s="200">
        <v>30</v>
      </c>
      <c r="F119" s="200">
        <v>0</v>
      </c>
      <c r="G119" s="201">
        <f>E119*F119</f>
        <v>0</v>
      </c>
      <c r="O119" s="195">
        <v>2</v>
      </c>
      <c r="AA119" s="167">
        <v>3</v>
      </c>
      <c r="AB119" s="167">
        <v>9</v>
      </c>
      <c r="AC119" s="167">
        <v>34561406</v>
      </c>
      <c r="AZ119" s="167">
        <v>3</v>
      </c>
      <c r="BA119" s="167">
        <f>IF(AZ119=1,G119,0)</f>
        <v>0</v>
      </c>
      <c r="BB119" s="167">
        <f>IF(AZ119=2,G119,0)</f>
        <v>0</v>
      </c>
      <c r="BC119" s="167">
        <f>IF(AZ119=3,G119,0)</f>
        <v>0</v>
      </c>
      <c r="BD119" s="167">
        <f>IF(AZ119=4,G119,0)</f>
        <v>0</v>
      </c>
      <c r="BE119" s="167">
        <f>IF(AZ119=5,G119,0)</f>
        <v>0</v>
      </c>
      <c r="CA119" s="202">
        <v>3</v>
      </c>
      <c r="CB119" s="202">
        <v>9</v>
      </c>
      <c r="CZ119" s="167">
        <v>0</v>
      </c>
    </row>
    <row r="120" spans="1:104">
      <c r="A120" s="196">
        <v>52</v>
      </c>
      <c r="B120" s="197" t="s">
        <v>251</v>
      </c>
      <c r="C120" s="198" t="s">
        <v>252</v>
      </c>
      <c r="D120" s="199" t="s">
        <v>92</v>
      </c>
      <c r="E120" s="200">
        <v>50</v>
      </c>
      <c r="F120" s="200">
        <v>0</v>
      </c>
      <c r="G120" s="201">
        <f>E120*F120</f>
        <v>0</v>
      </c>
      <c r="O120" s="195">
        <v>2</v>
      </c>
      <c r="AA120" s="167">
        <v>3</v>
      </c>
      <c r="AB120" s="167">
        <v>9</v>
      </c>
      <c r="AC120" s="167">
        <v>34561412</v>
      </c>
      <c r="AZ120" s="167">
        <v>3</v>
      </c>
      <c r="BA120" s="167">
        <f>IF(AZ120=1,G120,0)</f>
        <v>0</v>
      </c>
      <c r="BB120" s="167">
        <f>IF(AZ120=2,G120,0)</f>
        <v>0</v>
      </c>
      <c r="BC120" s="167">
        <f>IF(AZ120=3,G120,0)</f>
        <v>0</v>
      </c>
      <c r="BD120" s="167">
        <f>IF(AZ120=4,G120,0)</f>
        <v>0</v>
      </c>
      <c r="BE120" s="167">
        <f>IF(AZ120=5,G120,0)</f>
        <v>0</v>
      </c>
      <c r="CA120" s="202">
        <v>3</v>
      </c>
      <c r="CB120" s="202">
        <v>9</v>
      </c>
      <c r="CZ120" s="167">
        <v>0</v>
      </c>
    </row>
    <row r="121" spans="1:104">
      <c r="A121" s="196">
        <v>53</v>
      </c>
      <c r="B121" s="197" t="s">
        <v>253</v>
      </c>
      <c r="C121" s="198" t="s">
        <v>254</v>
      </c>
      <c r="D121" s="199" t="s">
        <v>99</v>
      </c>
      <c r="E121" s="200">
        <v>30</v>
      </c>
      <c r="F121" s="200">
        <v>0</v>
      </c>
      <c r="G121" s="201">
        <f>E121*F121</f>
        <v>0</v>
      </c>
      <c r="O121" s="195">
        <v>2</v>
      </c>
      <c r="AA121" s="167">
        <v>3</v>
      </c>
      <c r="AB121" s="167">
        <v>9</v>
      </c>
      <c r="AC121" s="167">
        <v>345711591</v>
      </c>
      <c r="AZ121" s="167">
        <v>3</v>
      </c>
      <c r="BA121" s="167">
        <f>IF(AZ121=1,G121,0)</f>
        <v>0</v>
      </c>
      <c r="BB121" s="167">
        <f>IF(AZ121=2,G121,0)</f>
        <v>0</v>
      </c>
      <c r="BC121" s="167">
        <f>IF(AZ121=3,G121,0)</f>
        <v>0</v>
      </c>
      <c r="BD121" s="167">
        <f>IF(AZ121=4,G121,0)</f>
        <v>0</v>
      </c>
      <c r="BE121" s="167">
        <f>IF(AZ121=5,G121,0)</f>
        <v>0</v>
      </c>
      <c r="CA121" s="202">
        <v>3</v>
      </c>
      <c r="CB121" s="202">
        <v>9</v>
      </c>
      <c r="CZ121" s="167">
        <v>6.0000000000000002E-5</v>
      </c>
    </row>
    <row r="122" spans="1:104">
      <c r="A122" s="196">
        <v>54</v>
      </c>
      <c r="B122" s="197" t="s">
        <v>255</v>
      </c>
      <c r="C122" s="198" t="s">
        <v>256</v>
      </c>
      <c r="D122" s="199" t="s">
        <v>92</v>
      </c>
      <c r="E122" s="200">
        <v>1</v>
      </c>
      <c r="F122" s="200">
        <v>0</v>
      </c>
      <c r="G122" s="201">
        <f>E122*F122</f>
        <v>0</v>
      </c>
      <c r="O122" s="195">
        <v>2</v>
      </c>
      <c r="AA122" s="167">
        <v>3</v>
      </c>
      <c r="AB122" s="167">
        <v>9</v>
      </c>
      <c r="AC122" s="167" t="s">
        <v>255</v>
      </c>
      <c r="AZ122" s="167">
        <v>3</v>
      </c>
      <c r="BA122" s="167">
        <f>IF(AZ122=1,G122,0)</f>
        <v>0</v>
      </c>
      <c r="BB122" s="167">
        <f>IF(AZ122=2,G122,0)</f>
        <v>0</v>
      </c>
      <c r="BC122" s="167">
        <f>IF(AZ122=3,G122,0)</f>
        <v>0</v>
      </c>
      <c r="BD122" s="167">
        <f>IF(AZ122=4,G122,0)</f>
        <v>0</v>
      </c>
      <c r="BE122" s="167">
        <f>IF(AZ122=5,G122,0)</f>
        <v>0</v>
      </c>
      <c r="CA122" s="202">
        <v>3</v>
      </c>
      <c r="CB122" s="202">
        <v>9</v>
      </c>
      <c r="CZ122" s="167">
        <v>0</v>
      </c>
    </row>
    <row r="123" spans="1:104">
      <c r="A123" s="203"/>
      <c r="B123" s="204"/>
      <c r="C123" s="205" t="s">
        <v>257</v>
      </c>
      <c r="D123" s="206"/>
      <c r="E123" s="206"/>
      <c r="F123" s="206"/>
      <c r="G123" s="207"/>
      <c r="L123" s="208" t="s">
        <v>257</v>
      </c>
      <c r="O123" s="195">
        <v>3</v>
      </c>
    </row>
    <row r="124" spans="1:104">
      <c r="A124" s="196">
        <v>55</v>
      </c>
      <c r="B124" s="197" t="s">
        <v>258</v>
      </c>
      <c r="C124" s="198" t="s">
        <v>259</v>
      </c>
      <c r="D124" s="199" t="s">
        <v>92</v>
      </c>
      <c r="E124" s="200">
        <v>1</v>
      </c>
      <c r="F124" s="200">
        <v>0</v>
      </c>
      <c r="G124" s="201">
        <f>E124*F124</f>
        <v>0</v>
      </c>
      <c r="O124" s="195">
        <v>2</v>
      </c>
      <c r="AA124" s="167">
        <v>3</v>
      </c>
      <c r="AB124" s="167">
        <v>9</v>
      </c>
      <c r="AC124" s="167" t="s">
        <v>258</v>
      </c>
      <c r="AZ124" s="167">
        <v>3</v>
      </c>
      <c r="BA124" s="167">
        <f>IF(AZ124=1,G124,0)</f>
        <v>0</v>
      </c>
      <c r="BB124" s="167">
        <f>IF(AZ124=2,G124,0)</f>
        <v>0</v>
      </c>
      <c r="BC124" s="167">
        <f>IF(AZ124=3,G124,0)</f>
        <v>0</v>
      </c>
      <c r="BD124" s="167">
        <f>IF(AZ124=4,G124,0)</f>
        <v>0</v>
      </c>
      <c r="BE124" s="167">
        <f>IF(AZ124=5,G124,0)</f>
        <v>0</v>
      </c>
      <c r="CA124" s="202">
        <v>3</v>
      </c>
      <c r="CB124" s="202">
        <v>9</v>
      </c>
      <c r="CZ124" s="167">
        <v>2.5999999999999999E-3</v>
      </c>
    </row>
    <row r="125" spans="1:104">
      <c r="A125" s="203"/>
      <c r="B125" s="204"/>
      <c r="C125" s="205" t="s">
        <v>260</v>
      </c>
      <c r="D125" s="206"/>
      <c r="E125" s="206"/>
      <c r="F125" s="206"/>
      <c r="G125" s="207"/>
      <c r="L125" s="208" t="s">
        <v>260</v>
      </c>
      <c r="O125" s="195">
        <v>3</v>
      </c>
    </row>
    <row r="126" spans="1:104">
      <c r="A126" s="196">
        <v>56</v>
      </c>
      <c r="B126" s="197" t="s">
        <v>261</v>
      </c>
      <c r="C126" s="198" t="s">
        <v>262</v>
      </c>
      <c r="D126" s="199" t="s">
        <v>92</v>
      </c>
      <c r="E126" s="200">
        <v>1</v>
      </c>
      <c r="F126" s="200">
        <v>0</v>
      </c>
      <c r="G126" s="201">
        <f>E126*F126</f>
        <v>0</v>
      </c>
      <c r="O126" s="195">
        <v>2</v>
      </c>
      <c r="AA126" s="167">
        <v>3</v>
      </c>
      <c r="AB126" s="167">
        <v>9</v>
      </c>
      <c r="AC126" s="167" t="s">
        <v>261</v>
      </c>
      <c r="AZ126" s="167">
        <v>3</v>
      </c>
      <c r="BA126" s="167">
        <f>IF(AZ126=1,G126,0)</f>
        <v>0</v>
      </c>
      <c r="BB126" s="167">
        <f>IF(AZ126=2,G126,0)</f>
        <v>0</v>
      </c>
      <c r="BC126" s="167">
        <f>IF(AZ126=3,G126,0)</f>
        <v>0</v>
      </c>
      <c r="BD126" s="167">
        <f>IF(AZ126=4,G126,0)</f>
        <v>0</v>
      </c>
      <c r="BE126" s="167">
        <f>IF(AZ126=5,G126,0)</f>
        <v>0</v>
      </c>
      <c r="CA126" s="202">
        <v>3</v>
      </c>
      <c r="CB126" s="202">
        <v>9</v>
      </c>
      <c r="CZ126" s="167">
        <v>3.3999999999999998E-3</v>
      </c>
    </row>
    <row r="127" spans="1:104">
      <c r="A127" s="203"/>
      <c r="B127" s="204"/>
      <c r="C127" s="205" t="s">
        <v>260</v>
      </c>
      <c r="D127" s="206"/>
      <c r="E127" s="206"/>
      <c r="F127" s="206"/>
      <c r="G127" s="207"/>
      <c r="L127" s="208" t="s">
        <v>260</v>
      </c>
      <c r="O127" s="195">
        <v>3</v>
      </c>
    </row>
    <row r="128" spans="1:104">
      <c r="A128" s="203"/>
      <c r="B128" s="204"/>
      <c r="C128" s="205"/>
      <c r="D128" s="206"/>
      <c r="E128" s="206"/>
      <c r="F128" s="206"/>
      <c r="G128" s="207"/>
      <c r="L128" s="208"/>
      <c r="O128" s="195">
        <v>3</v>
      </c>
    </row>
    <row r="129" spans="1:104">
      <c r="A129" s="196">
        <v>57</v>
      </c>
      <c r="B129" s="197" t="s">
        <v>263</v>
      </c>
      <c r="C129" s="198" t="s">
        <v>264</v>
      </c>
      <c r="D129" s="199" t="s">
        <v>92</v>
      </c>
      <c r="E129" s="200">
        <v>2</v>
      </c>
      <c r="F129" s="200">
        <v>0</v>
      </c>
      <c r="G129" s="201">
        <f>E129*F129</f>
        <v>0</v>
      </c>
      <c r="O129" s="195">
        <v>2</v>
      </c>
      <c r="AA129" s="167">
        <v>3</v>
      </c>
      <c r="AB129" s="167">
        <v>9</v>
      </c>
      <c r="AC129" s="167" t="s">
        <v>263</v>
      </c>
      <c r="AZ129" s="167">
        <v>3</v>
      </c>
      <c r="BA129" s="167">
        <f>IF(AZ129=1,G129,0)</f>
        <v>0</v>
      </c>
      <c r="BB129" s="167">
        <f>IF(AZ129=2,G129,0)</f>
        <v>0</v>
      </c>
      <c r="BC129" s="167">
        <f>IF(AZ129=3,G129,0)</f>
        <v>0</v>
      </c>
      <c r="BD129" s="167">
        <f>IF(AZ129=4,G129,0)</f>
        <v>0</v>
      </c>
      <c r="BE129" s="167">
        <f>IF(AZ129=5,G129,0)</f>
        <v>0</v>
      </c>
      <c r="CA129" s="202">
        <v>3</v>
      </c>
      <c r="CB129" s="202">
        <v>9</v>
      </c>
      <c r="CZ129" s="167">
        <v>3.8E-3</v>
      </c>
    </row>
    <row r="130" spans="1:104">
      <c r="A130" s="203"/>
      <c r="B130" s="204"/>
      <c r="C130" s="205" t="s">
        <v>260</v>
      </c>
      <c r="D130" s="206"/>
      <c r="E130" s="206"/>
      <c r="F130" s="206"/>
      <c r="G130" s="207"/>
      <c r="L130" s="208" t="s">
        <v>260</v>
      </c>
      <c r="O130" s="195">
        <v>3</v>
      </c>
    </row>
    <row r="131" spans="1:104">
      <c r="A131" s="203"/>
      <c r="B131" s="204"/>
      <c r="C131" s="205"/>
      <c r="D131" s="206"/>
      <c r="E131" s="206"/>
      <c r="F131" s="206"/>
      <c r="G131" s="207"/>
      <c r="L131" s="208"/>
      <c r="O131" s="195">
        <v>3</v>
      </c>
    </row>
    <row r="132" spans="1:104">
      <c r="A132" s="196">
        <v>58</v>
      </c>
      <c r="B132" s="197" t="s">
        <v>265</v>
      </c>
      <c r="C132" s="198" t="s">
        <v>266</v>
      </c>
      <c r="D132" s="199" t="s">
        <v>92</v>
      </c>
      <c r="E132" s="200">
        <v>4</v>
      </c>
      <c r="F132" s="200">
        <v>0</v>
      </c>
      <c r="G132" s="201">
        <f>E132*F132</f>
        <v>0</v>
      </c>
      <c r="O132" s="195">
        <v>2</v>
      </c>
      <c r="AA132" s="167">
        <v>3</v>
      </c>
      <c r="AB132" s="167">
        <v>9</v>
      </c>
      <c r="AC132" s="167" t="s">
        <v>265</v>
      </c>
      <c r="AZ132" s="167">
        <v>3</v>
      </c>
      <c r="BA132" s="167">
        <f>IF(AZ132=1,G132,0)</f>
        <v>0</v>
      </c>
      <c r="BB132" s="167">
        <f>IF(AZ132=2,G132,0)</f>
        <v>0</v>
      </c>
      <c r="BC132" s="167">
        <f>IF(AZ132=3,G132,0)</f>
        <v>0</v>
      </c>
      <c r="BD132" s="167">
        <f>IF(AZ132=4,G132,0)</f>
        <v>0</v>
      </c>
      <c r="BE132" s="167">
        <f>IF(AZ132=5,G132,0)</f>
        <v>0</v>
      </c>
      <c r="CA132" s="202">
        <v>3</v>
      </c>
      <c r="CB132" s="202">
        <v>9</v>
      </c>
      <c r="CZ132" s="167">
        <v>4.8999999999999998E-3</v>
      </c>
    </row>
    <row r="133" spans="1:104">
      <c r="A133" s="203"/>
      <c r="B133" s="204"/>
      <c r="C133" s="205" t="s">
        <v>260</v>
      </c>
      <c r="D133" s="206"/>
      <c r="E133" s="206"/>
      <c r="F133" s="206"/>
      <c r="G133" s="207"/>
      <c r="L133" s="208" t="s">
        <v>260</v>
      </c>
      <c r="O133" s="195">
        <v>3</v>
      </c>
    </row>
    <row r="134" spans="1:104">
      <c r="A134" s="203"/>
      <c r="B134" s="204"/>
      <c r="C134" s="205"/>
      <c r="D134" s="206"/>
      <c r="E134" s="206"/>
      <c r="F134" s="206"/>
      <c r="G134" s="207"/>
      <c r="L134" s="208"/>
      <c r="O134" s="195">
        <v>3</v>
      </c>
    </row>
    <row r="135" spans="1:104">
      <c r="A135" s="196">
        <v>59</v>
      </c>
      <c r="B135" s="197" t="s">
        <v>267</v>
      </c>
      <c r="C135" s="198" t="s">
        <v>268</v>
      </c>
      <c r="D135" s="199" t="s">
        <v>92</v>
      </c>
      <c r="E135" s="200">
        <v>5</v>
      </c>
      <c r="F135" s="200">
        <v>0</v>
      </c>
      <c r="G135" s="201">
        <f>E135*F135</f>
        <v>0</v>
      </c>
      <c r="O135" s="195">
        <v>2</v>
      </c>
      <c r="AA135" s="167">
        <v>3</v>
      </c>
      <c r="AB135" s="167">
        <v>9</v>
      </c>
      <c r="AC135" s="167" t="s">
        <v>267</v>
      </c>
      <c r="AZ135" s="167">
        <v>3</v>
      </c>
      <c r="BA135" s="167">
        <f>IF(AZ135=1,G135,0)</f>
        <v>0</v>
      </c>
      <c r="BB135" s="167">
        <f>IF(AZ135=2,G135,0)</f>
        <v>0</v>
      </c>
      <c r="BC135" s="167">
        <f>IF(AZ135=3,G135,0)</f>
        <v>0</v>
      </c>
      <c r="BD135" s="167">
        <f>IF(AZ135=4,G135,0)</f>
        <v>0</v>
      </c>
      <c r="BE135" s="167">
        <f>IF(AZ135=5,G135,0)</f>
        <v>0</v>
      </c>
      <c r="CA135" s="202">
        <v>3</v>
      </c>
      <c r="CB135" s="202">
        <v>9</v>
      </c>
      <c r="CZ135" s="167">
        <v>4.2999999999999999E-4</v>
      </c>
    </row>
    <row r="136" spans="1:104">
      <c r="A136" s="203"/>
      <c r="B136" s="204"/>
      <c r="C136" s="205" t="s">
        <v>269</v>
      </c>
      <c r="D136" s="206"/>
      <c r="E136" s="206"/>
      <c r="F136" s="206"/>
      <c r="G136" s="207"/>
      <c r="L136" s="208" t="s">
        <v>269</v>
      </c>
      <c r="O136" s="195">
        <v>3</v>
      </c>
    </row>
    <row r="137" spans="1:104">
      <c r="A137" s="196">
        <v>60</v>
      </c>
      <c r="B137" s="197" t="s">
        <v>270</v>
      </c>
      <c r="C137" s="198" t="s">
        <v>271</v>
      </c>
      <c r="D137" s="199" t="s">
        <v>92</v>
      </c>
      <c r="E137" s="200">
        <v>2</v>
      </c>
      <c r="F137" s="200">
        <v>0</v>
      </c>
      <c r="G137" s="201">
        <f>E137*F137</f>
        <v>0</v>
      </c>
      <c r="O137" s="195">
        <v>2</v>
      </c>
      <c r="AA137" s="167">
        <v>3</v>
      </c>
      <c r="AB137" s="167">
        <v>9</v>
      </c>
      <c r="AC137" s="167" t="s">
        <v>270</v>
      </c>
      <c r="AZ137" s="167">
        <v>3</v>
      </c>
      <c r="BA137" s="167">
        <f>IF(AZ137=1,G137,0)</f>
        <v>0</v>
      </c>
      <c r="BB137" s="167">
        <f>IF(AZ137=2,G137,0)</f>
        <v>0</v>
      </c>
      <c r="BC137" s="167">
        <f>IF(AZ137=3,G137,0)</f>
        <v>0</v>
      </c>
      <c r="BD137" s="167">
        <f>IF(AZ137=4,G137,0)</f>
        <v>0</v>
      </c>
      <c r="BE137" s="167">
        <f>IF(AZ137=5,G137,0)</f>
        <v>0</v>
      </c>
      <c r="CA137" s="202">
        <v>3</v>
      </c>
      <c r="CB137" s="202">
        <v>9</v>
      </c>
      <c r="CZ137" s="167">
        <v>8.0000000000000002E-3</v>
      </c>
    </row>
    <row r="138" spans="1:104">
      <c r="A138" s="203"/>
      <c r="B138" s="204"/>
      <c r="C138" s="205" t="s">
        <v>260</v>
      </c>
      <c r="D138" s="206"/>
      <c r="E138" s="206"/>
      <c r="F138" s="206"/>
      <c r="G138" s="207"/>
      <c r="L138" s="208" t="s">
        <v>260</v>
      </c>
      <c r="O138" s="195">
        <v>3</v>
      </c>
    </row>
    <row r="139" spans="1:104">
      <c r="A139" s="196">
        <v>61</v>
      </c>
      <c r="B139" s="197" t="s">
        <v>272</v>
      </c>
      <c r="C139" s="198" t="s">
        <v>273</v>
      </c>
      <c r="D139" s="199" t="s">
        <v>92</v>
      </c>
      <c r="E139" s="200">
        <v>1</v>
      </c>
      <c r="F139" s="200">
        <v>0</v>
      </c>
      <c r="G139" s="201">
        <f>E139*F139</f>
        <v>0</v>
      </c>
      <c r="O139" s="195">
        <v>2</v>
      </c>
      <c r="AA139" s="167">
        <v>3</v>
      </c>
      <c r="AB139" s="167">
        <v>9</v>
      </c>
      <c r="AC139" s="167" t="s">
        <v>272</v>
      </c>
      <c r="AZ139" s="167">
        <v>3</v>
      </c>
      <c r="BA139" s="167">
        <f>IF(AZ139=1,G139,0)</f>
        <v>0</v>
      </c>
      <c r="BB139" s="167">
        <f>IF(AZ139=2,G139,0)</f>
        <v>0</v>
      </c>
      <c r="BC139" s="167">
        <f>IF(AZ139=3,G139,0)</f>
        <v>0</v>
      </c>
      <c r="BD139" s="167">
        <f>IF(AZ139=4,G139,0)</f>
        <v>0</v>
      </c>
      <c r="BE139" s="167">
        <f>IF(AZ139=5,G139,0)</f>
        <v>0</v>
      </c>
      <c r="CA139" s="202">
        <v>3</v>
      </c>
      <c r="CB139" s="202">
        <v>9</v>
      </c>
      <c r="CZ139" s="167">
        <v>5.1000000000000004E-3</v>
      </c>
    </row>
    <row r="140" spans="1:104">
      <c r="A140" s="203"/>
      <c r="B140" s="204"/>
      <c r="C140" s="205" t="s">
        <v>260</v>
      </c>
      <c r="D140" s="206"/>
      <c r="E140" s="206"/>
      <c r="F140" s="206"/>
      <c r="G140" s="207"/>
      <c r="L140" s="208" t="s">
        <v>260</v>
      </c>
      <c r="O140" s="195">
        <v>3</v>
      </c>
    </row>
    <row r="141" spans="1:104">
      <c r="A141" s="196">
        <v>62</v>
      </c>
      <c r="B141" s="197" t="s">
        <v>274</v>
      </c>
      <c r="C141" s="198" t="s">
        <v>275</v>
      </c>
      <c r="D141" s="199" t="s">
        <v>92</v>
      </c>
      <c r="E141" s="200">
        <v>17</v>
      </c>
      <c r="F141" s="200">
        <v>0</v>
      </c>
      <c r="G141" s="201">
        <f>E141*F141</f>
        <v>0</v>
      </c>
      <c r="O141" s="195">
        <v>2</v>
      </c>
      <c r="AA141" s="167">
        <v>3</v>
      </c>
      <c r="AB141" s="167">
        <v>9</v>
      </c>
      <c r="AC141" s="167" t="s">
        <v>274</v>
      </c>
      <c r="AZ141" s="167">
        <v>3</v>
      </c>
      <c r="BA141" s="167">
        <f>IF(AZ141=1,G141,0)</f>
        <v>0</v>
      </c>
      <c r="BB141" s="167">
        <f>IF(AZ141=2,G141,0)</f>
        <v>0</v>
      </c>
      <c r="BC141" s="167">
        <f>IF(AZ141=3,G141,0)</f>
        <v>0</v>
      </c>
      <c r="BD141" s="167">
        <f>IF(AZ141=4,G141,0)</f>
        <v>0</v>
      </c>
      <c r="BE141" s="167">
        <f>IF(AZ141=5,G141,0)</f>
        <v>0</v>
      </c>
      <c r="CA141" s="202">
        <v>3</v>
      </c>
      <c r="CB141" s="202">
        <v>9</v>
      </c>
      <c r="CZ141" s="167">
        <v>6.9999999999999999E-4</v>
      </c>
    </row>
    <row r="142" spans="1:104">
      <c r="A142" s="203"/>
      <c r="B142" s="204"/>
      <c r="C142" s="205" t="s">
        <v>260</v>
      </c>
      <c r="D142" s="206"/>
      <c r="E142" s="206"/>
      <c r="F142" s="206"/>
      <c r="G142" s="207"/>
      <c r="L142" s="208" t="s">
        <v>260</v>
      </c>
      <c r="O142" s="195">
        <v>3</v>
      </c>
    </row>
    <row r="143" spans="1:104">
      <c r="A143" s="196">
        <v>63</v>
      </c>
      <c r="B143" s="197" t="s">
        <v>276</v>
      </c>
      <c r="C143" s="198" t="s">
        <v>277</v>
      </c>
      <c r="D143" s="199" t="s">
        <v>92</v>
      </c>
      <c r="E143" s="200">
        <v>7</v>
      </c>
      <c r="F143" s="200">
        <v>0</v>
      </c>
      <c r="G143" s="201">
        <f>E143*F143</f>
        <v>0</v>
      </c>
      <c r="O143" s="195">
        <v>2</v>
      </c>
      <c r="AA143" s="167">
        <v>3</v>
      </c>
      <c r="AB143" s="167">
        <v>9</v>
      </c>
      <c r="AC143" s="167" t="s">
        <v>276</v>
      </c>
      <c r="AZ143" s="167">
        <v>3</v>
      </c>
      <c r="BA143" s="167">
        <f>IF(AZ143=1,G143,0)</f>
        <v>0</v>
      </c>
      <c r="BB143" s="167">
        <f>IF(AZ143=2,G143,0)</f>
        <v>0</v>
      </c>
      <c r="BC143" s="167">
        <f>IF(AZ143=3,G143,0)</f>
        <v>0</v>
      </c>
      <c r="BD143" s="167">
        <f>IF(AZ143=4,G143,0)</f>
        <v>0</v>
      </c>
      <c r="BE143" s="167">
        <f>IF(AZ143=5,G143,0)</f>
        <v>0</v>
      </c>
      <c r="CA143" s="202">
        <v>3</v>
      </c>
      <c r="CB143" s="202">
        <v>9</v>
      </c>
      <c r="CZ143" s="167">
        <v>1.4E-3</v>
      </c>
    </row>
    <row r="144" spans="1:104">
      <c r="A144" s="203"/>
      <c r="B144" s="204"/>
      <c r="C144" s="205" t="s">
        <v>260</v>
      </c>
      <c r="D144" s="206"/>
      <c r="E144" s="206"/>
      <c r="F144" s="206"/>
      <c r="G144" s="207"/>
      <c r="L144" s="208" t="s">
        <v>260</v>
      </c>
      <c r="O144" s="195">
        <v>3</v>
      </c>
    </row>
    <row r="145" spans="1:104">
      <c r="A145" s="196">
        <v>64</v>
      </c>
      <c r="B145" s="197" t="s">
        <v>278</v>
      </c>
      <c r="C145" s="198" t="s">
        <v>279</v>
      </c>
      <c r="D145" s="199" t="s">
        <v>92</v>
      </c>
      <c r="E145" s="200">
        <v>2</v>
      </c>
      <c r="F145" s="200">
        <v>0</v>
      </c>
      <c r="G145" s="201">
        <f>E145*F145</f>
        <v>0</v>
      </c>
      <c r="O145" s="195">
        <v>2</v>
      </c>
      <c r="AA145" s="167">
        <v>3</v>
      </c>
      <c r="AB145" s="167">
        <v>9</v>
      </c>
      <c r="AC145" s="167" t="s">
        <v>278</v>
      </c>
      <c r="AZ145" s="167">
        <v>3</v>
      </c>
      <c r="BA145" s="167">
        <f>IF(AZ145=1,G145,0)</f>
        <v>0</v>
      </c>
      <c r="BB145" s="167">
        <f>IF(AZ145=2,G145,0)</f>
        <v>0</v>
      </c>
      <c r="BC145" s="167">
        <f>IF(AZ145=3,G145,0)</f>
        <v>0</v>
      </c>
      <c r="BD145" s="167">
        <f>IF(AZ145=4,G145,0)</f>
        <v>0</v>
      </c>
      <c r="BE145" s="167">
        <f>IF(AZ145=5,G145,0)</f>
        <v>0</v>
      </c>
      <c r="CA145" s="202">
        <v>3</v>
      </c>
      <c r="CB145" s="202">
        <v>9</v>
      </c>
      <c r="CZ145" s="167">
        <v>7.0000000000000001E-3</v>
      </c>
    </row>
    <row r="146" spans="1:104">
      <c r="A146" s="203"/>
      <c r="B146" s="204"/>
      <c r="C146" s="205"/>
      <c r="D146" s="206"/>
      <c r="E146" s="206"/>
      <c r="F146" s="206"/>
      <c r="G146" s="207"/>
      <c r="L146" s="208"/>
      <c r="O146" s="195">
        <v>3</v>
      </c>
    </row>
    <row r="147" spans="1:104">
      <c r="A147" s="215"/>
      <c r="B147" s="216" t="s">
        <v>74</v>
      </c>
      <c r="C147" s="217" t="str">
        <f>CONCATENATE(B51," ",C51)</f>
        <v>M21 Elektromontáže</v>
      </c>
      <c r="D147" s="218"/>
      <c r="E147" s="219"/>
      <c r="F147" s="220"/>
      <c r="G147" s="221">
        <f>SUM(G51:G146)</f>
        <v>0</v>
      </c>
      <c r="O147" s="195">
        <v>4</v>
      </c>
      <c r="BA147" s="222">
        <f>SUM(BA51:BA146)</f>
        <v>0</v>
      </c>
      <c r="BB147" s="222">
        <f>SUM(BB51:BB146)</f>
        <v>0</v>
      </c>
      <c r="BC147" s="222">
        <f>SUM(BC51:BC146)</f>
        <v>0</v>
      </c>
      <c r="BD147" s="222">
        <f>SUM(BD51:BD146)</f>
        <v>0</v>
      </c>
      <c r="BE147" s="222">
        <f>SUM(BE51:BE146)</f>
        <v>0</v>
      </c>
    </row>
    <row r="148" spans="1:104">
      <c r="A148" s="188" t="s">
        <v>72</v>
      </c>
      <c r="B148" s="189" t="s">
        <v>280</v>
      </c>
      <c r="C148" s="190" t="s">
        <v>281</v>
      </c>
      <c r="D148" s="191"/>
      <c r="E148" s="192"/>
      <c r="F148" s="192"/>
      <c r="G148" s="193"/>
      <c r="H148" s="194"/>
      <c r="I148" s="194"/>
      <c r="O148" s="195">
        <v>1</v>
      </c>
    </row>
    <row r="149" spans="1:104">
      <c r="A149" s="196">
        <v>65</v>
      </c>
      <c r="B149" s="197" t="s">
        <v>282</v>
      </c>
      <c r="C149" s="198" t="s">
        <v>283</v>
      </c>
      <c r="D149" s="199" t="s">
        <v>92</v>
      </c>
      <c r="E149" s="200">
        <v>1</v>
      </c>
      <c r="F149" s="200">
        <v>0</v>
      </c>
      <c r="G149" s="201">
        <f>E149*F149</f>
        <v>0</v>
      </c>
      <c r="O149" s="195">
        <v>2</v>
      </c>
      <c r="AA149" s="167">
        <v>1</v>
      </c>
      <c r="AB149" s="167">
        <v>9</v>
      </c>
      <c r="AC149" s="167">
        <v>9</v>
      </c>
      <c r="AZ149" s="167">
        <v>4</v>
      </c>
      <c r="BA149" s="167">
        <f>IF(AZ149=1,G149,0)</f>
        <v>0</v>
      </c>
      <c r="BB149" s="167">
        <f>IF(AZ149=2,G149,0)</f>
        <v>0</v>
      </c>
      <c r="BC149" s="167">
        <f>IF(AZ149=3,G149,0)</f>
        <v>0</v>
      </c>
      <c r="BD149" s="167">
        <f>IF(AZ149=4,G149,0)</f>
        <v>0</v>
      </c>
      <c r="BE149" s="167">
        <f>IF(AZ149=5,G149,0)</f>
        <v>0</v>
      </c>
      <c r="CA149" s="202">
        <v>1</v>
      </c>
      <c r="CB149" s="202">
        <v>9</v>
      </c>
      <c r="CZ149" s="167">
        <v>0</v>
      </c>
    </row>
    <row r="150" spans="1:104">
      <c r="A150" s="203"/>
      <c r="B150" s="204"/>
      <c r="C150" s="205" t="s">
        <v>284</v>
      </c>
      <c r="D150" s="206"/>
      <c r="E150" s="206"/>
      <c r="F150" s="206"/>
      <c r="G150" s="207"/>
      <c r="L150" s="208" t="s">
        <v>284</v>
      </c>
      <c r="O150" s="195">
        <v>3</v>
      </c>
    </row>
    <row r="151" spans="1:104">
      <c r="A151" s="203"/>
      <c r="B151" s="204"/>
      <c r="C151" s="205" t="s">
        <v>285</v>
      </c>
      <c r="D151" s="206"/>
      <c r="E151" s="206"/>
      <c r="F151" s="206"/>
      <c r="G151" s="207"/>
      <c r="L151" s="208" t="s">
        <v>285</v>
      </c>
      <c r="O151" s="195">
        <v>3</v>
      </c>
    </row>
    <row r="152" spans="1:104">
      <c r="A152" s="203"/>
      <c r="B152" s="204"/>
      <c r="C152" s="205" t="s">
        <v>286</v>
      </c>
      <c r="D152" s="206"/>
      <c r="E152" s="206"/>
      <c r="F152" s="206"/>
      <c r="G152" s="207"/>
      <c r="L152" s="208" t="s">
        <v>286</v>
      </c>
      <c r="O152" s="195">
        <v>3</v>
      </c>
    </row>
    <row r="153" spans="1:104">
      <c r="A153" s="196">
        <v>66</v>
      </c>
      <c r="B153" s="197" t="s">
        <v>287</v>
      </c>
      <c r="C153" s="198" t="s">
        <v>288</v>
      </c>
      <c r="D153" s="199" t="s">
        <v>289</v>
      </c>
      <c r="E153" s="200">
        <v>19</v>
      </c>
      <c r="F153" s="200">
        <v>0</v>
      </c>
      <c r="G153" s="201">
        <f>E153*F153</f>
        <v>0</v>
      </c>
      <c r="O153" s="195">
        <v>2</v>
      </c>
      <c r="AA153" s="167">
        <v>1</v>
      </c>
      <c r="AB153" s="167">
        <v>9</v>
      </c>
      <c r="AC153" s="167">
        <v>9</v>
      </c>
      <c r="AZ153" s="167">
        <v>4</v>
      </c>
      <c r="BA153" s="167">
        <f>IF(AZ153=1,G153,0)</f>
        <v>0</v>
      </c>
      <c r="BB153" s="167">
        <f>IF(AZ153=2,G153,0)</f>
        <v>0</v>
      </c>
      <c r="BC153" s="167">
        <f>IF(AZ153=3,G153,0)</f>
        <v>0</v>
      </c>
      <c r="BD153" s="167">
        <f>IF(AZ153=4,G153,0)</f>
        <v>0</v>
      </c>
      <c r="BE153" s="167">
        <f>IF(AZ153=5,G153,0)</f>
        <v>0</v>
      </c>
      <c r="CA153" s="202">
        <v>1</v>
      </c>
      <c r="CB153" s="202">
        <v>9</v>
      </c>
      <c r="CZ153" s="167">
        <v>0</v>
      </c>
    </row>
    <row r="154" spans="1:104">
      <c r="A154" s="203"/>
      <c r="B154" s="204"/>
      <c r="C154" s="205" t="s">
        <v>290</v>
      </c>
      <c r="D154" s="206"/>
      <c r="E154" s="206"/>
      <c r="F154" s="206"/>
      <c r="G154" s="207"/>
      <c r="L154" s="208" t="s">
        <v>290</v>
      </c>
      <c r="O154" s="195">
        <v>3</v>
      </c>
    </row>
    <row r="155" spans="1:104">
      <c r="A155" s="215"/>
      <c r="B155" s="216" t="s">
        <v>74</v>
      </c>
      <c r="C155" s="217" t="str">
        <f>CONCATENATE(B148," ",C148)</f>
        <v>M22 Montáž sdělovací a zabezp. techniky</v>
      </c>
      <c r="D155" s="218"/>
      <c r="E155" s="219"/>
      <c r="F155" s="220"/>
      <c r="G155" s="221">
        <f>SUM(G148:G154)</f>
        <v>0</v>
      </c>
      <c r="O155" s="195">
        <v>4</v>
      </c>
      <c r="BA155" s="222">
        <f>SUM(BA148:BA154)</f>
        <v>0</v>
      </c>
      <c r="BB155" s="222">
        <f>SUM(BB148:BB154)</f>
        <v>0</v>
      </c>
      <c r="BC155" s="222">
        <f>SUM(BC148:BC154)</f>
        <v>0</v>
      </c>
      <c r="BD155" s="222">
        <f>SUM(BD148:BD154)</f>
        <v>0</v>
      </c>
      <c r="BE155" s="222">
        <f>SUM(BE148:BE154)</f>
        <v>0</v>
      </c>
    </row>
    <row r="156" spans="1:104">
      <c r="E156" s="167"/>
    </row>
    <row r="157" spans="1:104">
      <c r="E157" s="167"/>
    </row>
    <row r="158" spans="1:104">
      <c r="E158" s="167"/>
    </row>
    <row r="159" spans="1:104">
      <c r="E159" s="167"/>
    </row>
    <row r="160" spans="1:104">
      <c r="E160" s="167"/>
    </row>
    <row r="161" spans="5:5">
      <c r="E161" s="167"/>
    </row>
    <row r="162" spans="5:5">
      <c r="E162" s="167"/>
    </row>
    <row r="163" spans="5:5">
      <c r="E163" s="167"/>
    </row>
    <row r="164" spans="5:5">
      <c r="E164" s="167"/>
    </row>
    <row r="165" spans="5:5">
      <c r="E165" s="167"/>
    </row>
    <row r="166" spans="5:5">
      <c r="E166" s="167"/>
    </row>
    <row r="167" spans="5:5">
      <c r="E167" s="167"/>
    </row>
    <row r="168" spans="5:5">
      <c r="E168" s="167"/>
    </row>
    <row r="169" spans="5:5">
      <c r="E169" s="167"/>
    </row>
    <row r="170" spans="5:5">
      <c r="E170" s="167"/>
    </row>
    <row r="171" spans="5:5">
      <c r="E171" s="167"/>
    </row>
    <row r="172" spans="5:5">
      <c r="E172" s="167"/>
    </row>
    <row r="173" spans="5:5">
      <c r="E173" s="167"/>
    </row>
    <row r="174" spans="5:5">
      <c r="E174" s="167"/>
    </row>
    <row r="175" spans="5:5">
      <c r="E175" s="167"/>
    </row>
    <row r="176" spans="5:5">
      <c r="E176" s="167"/>
    </row>
    <row r="177" spans="1:7">
      <c r="E177" s="167"/>
    </row>
    <row r="178" spans="1:7">
      <c r="E178" s="167"/>
    </row>
    <row r="179" spans="1:7">
      <c r="A179" s="223"/>
      <c r="B179" s="223"/>
      <c r="C179" s="223"/>
      <c r="D179" s="223"/>
      <c r="E179" s="223"/>
      <c r="F179" s="223"/>
      <c r="G179" s="223"/>
    </row>
    <row r="180" spans="1:7">
      <c r="A180" s="223"/>
      <c r="B180" s="223"/>
      <c r="C180" s="223"/>
      <c r="D180" s="223"/>
      <c r="E180" s="223"/>
      <c r="F180" s="223"/>
      <c r="G180" s="223"/>
    </row>
    <row r="181" spans="1:7">
      <c r="A181" s="223"/>
      <c r="B181" s="223"/>
      <c r="C181" s="223"/>
      <c r="D181" s="223"/>
      <c r="E181" s="223"/>
      <c r="F181" s="223"/>
      <c r="G181" s="223"/>
    </row>
    <row r="182" spans="1:7">
      <c r="A182" s="223"/>
      <c r="B182" s="223"/>
      <c r="C182" s="223"/>
      <c r="D182" s="223"/>
      <c r="E182" s="223"/>
      <c r="F182" s="223"/>
      <c r="G182" s="223"/>
    </row>
    <row r="183" spans="1:7">
      <c r="E183" s="167"/>
    </row>
    <row r="184" spans="1:7">
      <c r="E184" s="167"/>
    </row>
    <row r="185" spans="1:7">
      <c r="E185" s="167"/>
    </row>
    <row r="186" spans="1:7">
      <c r="E186" s="167"/>
    </row>
    <row r="187" spans="1:7">
      <c r="E187" s="167"/>
    </row>
    <row r="188" spans="1:7">
      <c r="E188" s="167"/>
    </row>
    <row r="189" spans="1:7">
      <c r="E189" s="167"/>
    </row>
    <row r="190" spans="1:7">
      <c r="E190" s="167"/>
    </row>
    <row r="191" spans="1:7">
      <c r="E191" s="167"/>
    </row>
    <row r="192" spans="1:7">
      <c r="E192" s="167"/>
    </row>
    <row r="193" spans="5:5">
      <c r="E193" s="167"/>
    </row>
    <row r="194" spans="5:5">
      <c r="E194" s="167"/>
    </row>
    <row r="195" spans="5:5">
      <c r="E195" s="167"/>
    </row>
    <row r="196" spans="5:5">
      <c r="E196" s="167"/>
    </row>
    <row r="197" spans="5:5">
      <c r="E197" s="167"/>
    </row>
    <row r="198" spans="5:5">
      <c r="E198" s="167"/>
    </row>
    <row r="199" spans="5:5">
      <c r="E199" s="167"/>
    </row>
    <row r="200" spans="5:5">
      <c r="E200" s="167"/>
    </row>
    <row r="201" spans="5:5">
      <c r="E201" s="167"/>
    </row>
    <row r="202" spans="5:5">
      <c r="E202" s="167"/>
    </row>
    <row r="203" spans="5:5">
      <c r="E203" s="167"/>
    </row>
    <row r="204" spans="5:5">
      <c r="E204" s="167"/>
    </row>
    <row r="205" spans="5:5">
      <c r="E205" s="167"/>
    </row>
    <row r="206" spans="5:5">
      <c r="E206" s="167"/>
    </row>
    <row r="207" spans="5:5">
      <c r="E207" s="167"/>
    </row>
    <row r="208" spans="5:5">
      <c r="E208" s="167"/>
    </row>
    <row r="209" spans="1:7">
      <c r="E209" s="167"/>
    </row>
    <row r="210" spans="1:7">
      <c r="E210" s="167"/>
    </row>
    <row r="211" spans="1:7">
      <c r="E211" s="167"/>
    </row>
    <row r="212" spans="1:7">
      <c r="E212" s="167"/>
    </row>
    <row r="213" spans="1:7">
      <c r="E213" s="167"/>
    </row>
    <row r="214" spans="1:7">
      <c r="A214" s="224"/>
      <c r="B214" s="224"/>
    </row>
    <row r="215" spans="1:7">
      <c r="A215" s="223"/>
      <c r="B215" s="223"/>
      <c r="C215" s="226"/>
      <c r="D215" s="226"/>
      <c r="E215" s="227"/>
      <c r="F215" s="226"/>
      <c r="G215" s="228"/>
    </row>
    <row r="216" spans="1:7">
      <c r="A216" s="229"/>
      <c r="B216" s="229"/>
      <c r="C216" s="223"/>
      <c r="D216" s="223"/>
      <c r="E216" s="230"/>
      <c r="F216" s="223"/>
      <c r="G216" s="223"/>
    </row>
    <row r="217" spans="1:7">
      <c r="A217" s="223"/>
      <c r="B217" s="223"/>
      <c r="C217" s="223"/>
      <c r="D217" s="223"/>
      <c r="E217" s="230"/>
      <c r="F217" s="223"/>
      <c r="G217" s="223"/>
    </row>
    <row r="218" spans="1:7">
      <c r="A218" s="223"/>
      <c r="B218" s="223"/>
      <c r="C218" s="223"/>
      <c r="D218" s="223"/>
      <c r="E218" s="230"/>
      <c r="F218" s="223"/>
      <c r="G218" s="223"/>
    </row>
    <row r="219" spans="1:7">
      <c r="A219" s="223"/>
      <c r="B219" s="223"/>
      <c r="C219" s="223"/>
      <c r="D219" s="223"/>
      <c r="E219" s="230"/>
      <c r="F219" s="223"/>
      <c r="G219" s="223"/>
    </row>
    <row r="220" spans="1:7">
      <c r="A220" s="223"/>
      <c r="B220" s="223"/>
      <c r="C220" s="223"/>
      <c r="D220" s="223"/>
      <c r="E220" s="230"/>
      <c r="F220" s="223"/>
      <c r="G220" s="223"/>
    </row>
    <row r="221" spans="1:7">
      <c r="A221" s="223"/>
      <c r="B221" s="223"/>
      <c r="C221" s="223"/>
      <c r="D221" s="223"/>
      <c r="E221" s="230"/>
      <c r="F221" s="223"/>
      <c r="G221" s="223"/>
    </row>
    <row r="222" spans="1:7">
      <c r="A222" s="223"/>
      <c r="B222" s="223"/>
      <c r="C222" s="223"/>
      <c r="D222" s="223"/>
      <c r="E222" s="230"/>
      <c r="F222" s="223"/>
      <c r="G222" s="223"/>
    </row>
    <row r="223" spans="1:7">
      <c r="A223" s="223"/>
      <c r="B223" s="223"/>
      <c r="C223" s="223"/>
      <c r="D223" s="223"/>
      <c r="E223" s="230"/>
      <c r="F223" s="223"/>
      <c r="G223" s="223"/>
    </row>
    <row r="224" spans="1:7">
      <c r="A224" s="223"/>
      <c r="B224" s="223"/>
      <c r="C224" s="223"/>
      <c r="D224" s="223"/>
      <c r="E224" s="230"/>
      <c r="F224" s="223"/>
      <c r="G224" s="223"/>
    </row>
    <row r="225" spans="1:7">
      <c r="A225" s="223"/>
      <c r="B225" s="223"/>
      <c r="C225" s="223"/>
      <c r="D225" s="223"/>
      <c r="E225" s="230"/>
      <c r="F225" s="223"/>
      <c r="G225" s="223"/>
    </row>
    <row r="226" spans="1:7">
      <c r="A226" s="223"/>
      <c r="B226" s="223"/>
      <c r="C226" s="223"/>
      <c r="D226" s="223"/>
      <c r="E226" s="230"/>
      <c r="F226" s="223"/>
      <c r="G226" s="223"/>
    </row>
    <row r="227" spans="1:7">
      <c r="A227" s="223"/>
      <c r="B227" s="223"/>
      <c r="C227" s="223"/>
      <c r="D227" s="223"/>
      <c r="E227" s="230"/>
      <c r="F227" s="223"/>
      <c r="G227" s="223"/>
    </row>
    <row r="228" spans="1:7">
      <c r="A228" s="223"/>
      <c r="B228" s="223"/>
      <c r="C228" s="223"/>
      <c r="D228" s="223"/>
      <c r="E228" s="230"/>
      <c r="F228" s="223"/>
      <c r="G228" s="223"/>
    </row>
  </sheetData>
  <mergeCells count="73">
    <mergeCell ref="C150:G150"/>
    <mergeCell ref="C151:G151"/>
    <mergeCell ref="C152:G152"/>
    <mergeCell ref="C154:G154"/>
    <mergeCell ref="C138:G138"/>
    <mergeCell ref="C140:G140"/>
    <mergeCell ref="C142:G142"/>
    <mergeCell ref="C144:G144"/>
    <mergeCell ref="C146:G146"/>
    <mergeCell ref="C128:G128"/>
    <mergeCell ref="C130:G130"/>
    <mergeCell ref="C131:G131"/>
    <mergeCell ref="C133:G133"/>
    <mergeCell ref="C134:G134"/>
    <mergeCell ref="C136:G136"/>
    <mergeCell ref="C113:G113"/>
    <mergeCell ref="C115:G115"/>
    <mergeCell ref="C117:G117"/>
    <mergeCell ref="C123:G123"/>
    <mergeCell ref="C125:G125"/>
    <mergeCell ref="C127:G127"/>
    <mergeCell ref="C105:D105"/>
    <mergeCell ref="C107:D107"/>
    <mergeCell ref="C108:D108"/>
    <mergeCell ref="C109:D109"/>
    <mergeCell ref="C110:D110"/>
    <mergeCell ref="C111:D111"/>
    <mergeCell ref="C93:G93"/>
    <mergeCell ref="C95:G95"/>
    <mergeCell ref="C97:G97"/>
    <mergeCell ref="C99:G99"/>
    <mergeCell ref="C102:G102"/>
    <mergeCell ref="C104:D104"/>
    <mergeCell ref="C82:G82"/>
    <mergeCell ref="C84:G84"/>
    <mergeCell ref="C86:G86"/>
    <mergeCell ref="C87:G87"/>
    <mergeCell ref="C89:G89"/>
    <mergeCell ref="C91:G91"/>
    <mergeCell ref="C68:G68"/>
    <mergeCell ref="C70:G70"/>
    <mergeCell ref="C72:G72"/>
    <mergeCell ref="C74:G74"/>
    <mergeCell ref="C76:G76"/>
    <mergeCell ref="C80:G80"/>
    <mergeCell ref="C54:G54"/>
    <mergeCell ref="C56:D56"/>
    <mergeCell ref="C57:D57"/>
    <mergeCell ref="C58:D58"/>
    <mergeCell ref="C60:G60"/>
    <mergeCell ref="C62:G62"/>
    <mergeCell ref="C64:G64"/>
    <mergeCell ref="C66:G66"/>
    <mergeCell ref="C41:G41"/>
    <mergeCell ref="C45:G45"/>
    <mergeCell ref="C49:G49"/>
    <mergeCell ref="C23:G23"/>
    <mergeCell ref="C25:G25"/>
    <mergeCell ref="C27:G27"/>
    <mergeCell ref="C29:G29"/>
    <mergeCell ref="C30:G30"/>
    <mergeCell ref="C32:G32"/>
    <mergeCell ref="C34:G34"/>
    <mergeCell ref="C35:G35"/>
    <mergeCell ref="C13:G13"/>
    <mergeCell ref="C15:G15"/>
    <mergeCell ref="C17:G17"/>
    <mergeCell ref="C19:G19"/>
    <mergeCell ref="A1:G1"/>
    <mergeCell ref="A3:B3"/>
    <mergeCell ref="A4:B4"/>
    <mergeCell ref="E4:G4"/>
    <mergeCell ref="C9:G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2021-04-02T14:18:33Z</dcterms:created>
  <dcterms:modified xsi:type="dcterms:W3CDTF">2021-04-02T14:19:09Z</dcterms:modified>
</cp:coreProperties>
</file>